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ffice\dfs\Accounting-Private\RHODESV\MyData\My Documents\Data\BIDS\"/>
    </mc:Choice>
  </mc:AlternateContent>
  <bookViews>
    <workbookView xWindow="0" yWindow="0" windowWidth="19200" windowHeight="11595" tabRatio="604"/>
  </bookViews>
  <sheets>
    <sheet name="Gen Jan Bid Results" sheetId="1" r:id="rId1"/>
    <sheet name="KSS" sheetId="2" r:id="rId2"/>
    <sheet name="Nichols" sheetId="4" r:id="rId3"/>
    <sheet name="Grainger" sheetId="5" r:id="rId4"/>
    <sheet name="PB Gast-Allied" sheetId="6" r:id="rId5"/>
    <sheet name="Miner" sheetId="7" r:id="rId6"/>
  </sheets>
  <definedNames>
    <definedName name="_xlnm.Print_Area" localSheetId="0">'Gen Jan Bid Results'!$A$1:$AW$158</definedName>
    <definedName name="_xlnm.Print_Titles" localSheetId="0">'Gen Jan Bid Results'!$1:$2</definedName>
    <definedName name="_xlnm.Print_Titles" localSheetId="5">Miner!$1:$2</definedName>
    <definedName name="_xlnm.Print_Titles" localSheetId="2">Nichols!$1:$2</definedName>
    <definedName name="_xlnm.Print_Titles" localSheetId="4">'PB Gast-Allied'!$1:$2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4" i="4" l="1"/>
  <c r="I103" i="4"/>
  <c r="F104" i="4"/>
  <c r="G104" i="4" s="1"/>
  <c r="F103" i="4"/>
  <c r="G103" i="4" s="1"/>
  <c r="I102" i="4"/>
  <c r="F102" i="4"/>
  <c r="G102" i="4" s="1"/>
  <c r="I32" i="7" l="1"/>
  <c r="I97" i="4" l="1"/>
  <c r="I98" i="4"/>
  <c r="I99" i="4"/>
  <c r="I100" i="4"/>
  <c r="I101" i="4"/>
  <c r="I96" i="4"/>
  <c r="G96" i="4"/>
  <c r="F101" i="4"/>
  <c r="G101" i="4" s="1"/>
  <c r="F100" i="4"/>
  <c r="G100" i="4" s="1"/>
  <c r="F99" i="4"/>
  <c r="G99" i="4" s="1"/>
  <c r="F98" i="4"/>
  <c r="G98" i="4" s="1"/>
  <c r="F97" i="4"/>
  <c r="G97" i="4" s="1"/>
  <c r="F96" i="4"/>
  <c r="I94" i="4"/>
  <c r="I93" i="4"/>
  <c r="F94" i="4"/>
  <c r="G94" i="4" s="1"/>
  <c r="F93" i="4"/>
  <c r="G93" i="4" s="1"/>
  <c r="I91" i="4"/>
  <c r="I90" i="4"/>
  <c r="I89" i="4"/>
  <c r="I88" i="4"/>
  <c r="I87" i="4"/>
  <c r="F91" i="4"/>
  <c r="G91" i="4" s="1"/>
  <c r="F90" i="4"/>
  <c r="G90" i="4" s="1"/>
  <c r="F89" i="4"/>
  <c r="G89" i="4" s="1"/>
  <c r="F88" i="4"/>
  <c r="G88" i="4" s="1"/>
  <c r="F87" i="4"/>
  <c r="G87" i="4" s="1"/>
  <c r="U151" i="1"/>
  <c r="G84" i="4"/>
  <c r="I84" i="4"/>
  <c r="I31" i="6"/>
  <c r="I6" i="5"/>
  <c r="I4" i="2"/>
  <c r="AQ151" i="1"/>
  <c r="AL151" i="1"/>
  <c r="AG151" i="1"/>
  <c r="AB151" i="1"/>
  <c r="W151" i="1"/>
  <c r="R151" i="1"/>
  <c r="M151" i="1"/>
  <c r="I31" i="7" l="1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30" i="6"/>
  <c r="G30" i="6"/>
  <c r="I29" i="6"/>
  <c r="G29" i="6"/>
  <c r="I28" i="6"/>
  <c r="G28" i="6"/>
  <c r="I27" i="6"/>
  <c r="G27" i="6"/>
  <c r="I26" i="6"/>
  <c r="G26" i="6"/>
  <c r="I25" i="6"/>
  <c r="G25" i="6"/>
  <c r="I24" i="6"/>
  <c r="G24" i="6"/>
  <c r="I23" i="6"/>
  <c r="G23" i="6"/>
  <c r="I22" i="6"/>
  <c r="G22" i="6"/>
  <c r="I21" i="6"/>
  <c r="G21" i="6"/>
  <c r="I20" i="6"/>
  <c r="G20" i="6"/>
  <c r="I19" i="6"/>
  <c r="G19" i="6"/>
  <c r="I18" i="6"/>
  <c r="G18" i="6"/>
  <c r="I17" i="6"/>
  <c r="G17" i="6"/>
  <c r="I16" i="6"/>
  <c r="G16" i="6"/>
  <c r="I15" i="6"/>
  <c r="G15" i="6"/>
  <c r="I14" i="6"/>
  <c r="G14" i="6"/>
  <c r="I13" i="6"/>
  <c r="G13" i="6"/>
  <c r="I12" i="6"/>
  <c r="G12" i="6"/>
  <c r="I11" i="6"/>
  <c r="G11" i="6"/>
  <c r="I10" i="6"/>
  <c r="G10" i="6"/>
  <c r="I9" i="6"/>
  <c r="G9" i="6"/>
  <c r="I8" i="6"/>
  <c r="G8" i="6"/>
  <c r="I7" i="6"/>
  <c r="G7" i="6"/>
  <c r="I6" i="6"/>
  <c r="G6" i="6"/>
  <c r="I5" i="6"/>
  <c r="G5" i="6"/>
  <c r="I4" i="6"/>
  <c r="G4" i="6"/>
  <c r="I3" i="6"/>
  <c r="G3" i="6"/>
  <c r="I5" i="5"/>
  <c r="G5" i="5"/>
  <c r="I4" i="5"/>
  <c r="G4" i="5"/>
  <c r="I3" i="5"/>
  <c r="G3" i="5"/>
  <c r="I83" i="4"/>
  <c r="F83" i="4"/>
  <c r="G83" i="4" s="1"/>
  <c r="I82" i="4"/>
  <c r="F82" i="4"/>
  <c r="G82" i="4" s="1"/>
  <c r="I81" i="4"/>
  <c r="F81" i="4"/>
  <c r="G81" i="4" s="1"/>
  <c r="I80" i="4"/>
  <c r="F80" i="4"/>
  <c r="G80" i="4" s="1"/>
  <c r="I79" i="4"/>
  <c r="F79" i="4"/>
  <c r="G79" i="4" s="1"/>
  <c r="I78" i="4"/>
  <c r="F78" i="4"/>
  <c r="G78" i="4" s="1"/>
  <c r="I77" i="4"/>
  <c r="F77" i="4"/>
  <c r="G77" i="4" s="1"/>
  <c r="I76" i="4"/>
  <c r="F76" i="4"/>
  <c r="G76" i="4" s="1"/>
  <c r="I75" i="4"/>
  <c r="F75" i="4"/>
  <c r="G75" i="4" s="1"/>
  <c r="I74" i="4"/>
  <c r="F74" i="4"/>
  <c r="G74" i="4" s="1"/>
  <c r="I73" i="4"/>
  <c r="F73" i="4"/>
  <c r="G73" i="4" s="1"/>
  <c r="I72" i="4"/>
  <c r="F72" i="4"/>
  <c r="G72" i="4" s="1"/>
  <c r="I71" i="4"/>
  <c r="F71" i="4"/>
  <c r="G71" i="4" s="1"/>
  <c r="I70" i="4"/>
  <c r="F70" i="4"/>
  <c r="G70" i="4" s="1"/>
  <c r="I69" i="4"/>
  <c r="F69" i="4"/>
  <c r="G69" i="4" s="1"/>
  <c r="I68" i="4"/>
  <c r="F68" i="4"/>
  <c r="G68" i="4" s="1"/>
  <c r="I67" i="4"/>
  <c r="F67" i="4"/>
  <c r="G67" i="4" s="1"/>
  <c r="I66" i="4"/>
  <c r="F66" i="4"/>
  <c r="G66" i="4" s="1"/>
  <c r="I65" i="4"/>
  <c r="F65" i="4"/>
  <c r="G65" i="4" s="1"/>
  <c r="I64" i="4"/>
  <c r="F64" i="4"/>
  <c r="G64" i="4" s="1"/>
  <c r="I63" i="4"/>
  <c r="F63" i="4"/>
  <c r="G63" i="4" s="1"/>
  <c r="I62" i="4"/>
  <c r="F62" i="4"/>
  <c r="G62" i="4" s="1"/>
  <c r="I61" i="4"/>
  <c r="F61" i="4"/>
  <c r="G61" i="4" s="1"/>
  <c r="I60" i="4"/>
  <c r="F60" i="4"/>
  <c r="G60" i="4" s="1"/>
  <c r="I59" i="4"/>
  <c r="F59" i="4"/>
  <c r="G59" i="4" s="1"/>
  <c r="I57" i="4"/>
  <c r="F57" i="4"/>
  <c r="G57" i="4" s="1"/>
  <c r="I56" i="4"/>
  <c r="F56" i="4"/>
  <c r="G56" i="4" s="1"/>
  <c r="I55" i="4"/>
  <c r="F55" i="4"/>
  <c r="G55" i="4" s="1"/>
  <c r="I54" i="4"/>
  <c r="F54" i="4"/>
  <c r="G54" i="4" s="1"/>
  <c r="I53" i="4"/>
  <c r="F53" i="4"/>
  <c r="G53" i="4" s="1"/>
  <c r="I52" i="4"/>
  <c r="F52" i="4"/>
  <c r="G52" i="4" s="1"/>
  <c r="I51" i="4"/>
  <c r="F51" i="4"/>
  <c r="F50" i="4"/>
  <c r="I48" i="4"/>
  <c r="F48" i="4"/>
  <c r="I47" i="4"/>
  <c r="F47" i="4"/>
  <c r="G47" i="4" s="1"/>
  <c r="I46" i="4"/>
  <c r="F46" i="4"/>
  <c r="I45" i="4"/>
  <c r="F45" i="4"/>
  <c r="I44" i="4"/>
  <c r="F44" i="4"/>
  <c r="G44" i="4" s="1"/>
  <c r="I43" i="4"/>
  <c r="F43" i="4"/>
  <c r="G43" i="4" s="1"/>
  <c r="I42" i="4"/>
  <c r="F42" i="4"/>
  <c r="G42" i="4" s="1"/>
  <c r="I41" i="4"/>
  <c r="F41" i="4"/>
  <c r="G41" i="4" s="1"/>
  <c r="I40" i="4"/>
  <c r="F40" i="4"/>
  <c r="G40" i="4" s="1"/>
  <c r="I39" i="4"/>
  <c r="F39" i="4"/>
  <c r="G39" i="4" s="1"/>
  <c r="I38" i="4"/>
  <c r="F38" i="4"/>
  <c r="I37" i="4"/>
  <c r="F37" i="4"/>
  <c r="G37" i="4" s="1"/>
  <c r="I36" i="4"/>
  <c r="F36" i="4"/>
  <c r="G36" i="4" s="1"/>
  <c r="I35" i="4"/>
  <c r="F35" i="4"/>
  <c r="G35" i="4" s="1"/>
  <c r="I34" i="4"/>
  <c r="F34" i="4"/>
  <c r="G34" i="4" s="1"/>
  <c r="I33" i="4"/>
  <c r="F33" i="4"/>
  <c r="I32" i="4"/>
  <c r="F32" i="4"/>
  <c r="G32" i="4" s="1"/>
  <c r="I31" i="4"/>
  <c r="F31" i="4"/>
  <c r="G31" i="4" s="1"/>
  <c r="I30" i="4"/>
  <c r="F30" i="4"/>
  <c r="G30" i="4" s="1"/>
  <c r="I29" i="4"/>
  <c r="F29" i="4"/>
  <c r="G29" i="4" s="1"/>
  <c r="I28" i="4"/>
  <c r="F28" i="4"/>
  <c r="G28" i="4" s="1"/>
  <c r="I27" i="4"/>
  <c r="F27" i="4"/>
  <c r="G27" i="4" s="1"/>
  <c r="I26" i="4"/>
  <c r="F26" i="4"/>
  <c r="G26" i="4" s="1"/>
  <c r="I25" i="4"/>
  <c r="F25" i="4"/>
  <c r="G25" i="4" s="1"/>
  <c r="I24" i="4"/>
  <c r="F24" i="4"/>
  <c r="I23" i="4"/>
  <c r="F23" i="4"/>
  <c r="G23" i="4" s="1"/>
  <c r="I22" i="4"/>
  <c r="F22" i="4"/>
  <c r="G22" i="4" s="1"/>
  <c r="I21" i="4"/>
  <c r="F21" i="4"/>
  <c r="G21" i="4" s="1"/>
  <c r="I20" i="4"/>
  <c r="F20" i="4"/>
  <c r="G20" i="4" s="1"/>
  <c r="I19" i="4"/>
  <c r="F19" i="4"/>
  <c r="G19" i="4" s="1"/>
  <c r="I18" i="4"/>
  <c r="F18" i="4"/>
  <c r="G18" i="4" s="1"/>
  <c r="I17" i="4"/>
  <c r="F17" i="4"/>
  <c r="G17" i="4" s="1"/>
  <c r="I16" i="4"/>
  <c r="F16" i="4"/>
  <c r="G16" i="4" s="1"/>
  <c r="I15" i="4"/>
  <c r="F15" i="4"/>
  <c r="I14" i="4"/>
  <c r="F14" i="4"/>
  <c r="G14" i="4" s="1"/>
  <c r="I13" i="4"/>
  <c r="F13" i="4"/>
  <c r="G13" i="4" s="1"/>
  <c r="I12" i="4"/>
  <c r="F12" i="4"/>
  <c r="G12" i="4" s="1"/>
  <c r="I11" i="4"/>
  <c r="F11" i="4"/>
  <c r="G11" i="4" s="1"/>
  <c r="I10" i="4"/>
  <c r="F10" i="4"/>
  <c r="G10" i="4" s="1"/>
  <c r="I9" i="4"/>
  <c r="F9" i="4"/>
  <c r="G9" i="4" s="1"/>
  <c r="I8" i="4"/>
  <c r="F8" i="4"/>
  <c r="G8" i="4" s="1"/>
  <c r="I7" i="4"/>
  <c r="F7" i="4"/>
  <c r="G7" i="4" s="1"/>
  <c r="I6" i="4"/>
  <c r="F6" i="4"/>
  <c r="G6" i="4" s="1"/>
  <c r="I5" i="4"/>
  <c r="F5" i="4"/>
  <c r="G5" i="4" s="1"/>
  <c r="I4" i="4"/>
  <c r="F4" i="4"/>
  <c r="G4" i="4" s="1"/>
  <c r="I3" i="4"/>
  <c r="F3" i="4"/>
  <c r="G3" i="4" s="1"/>
  <c r="I3" i="2"/>
  <c r="G3" i="2"/>
  <c r="I33" i="7" l="1"/>
  <c r="I108" i="4"/>
  <c r="G15" i="4"/>
  <c r="G24" i="4"/>
  <c r="G33" i="4"/>
  <c r="G38" i="4"/>
  <c r="G45" i="4"/>
  <c r="G46" i="4"/>
  <c r="G48" i="4"/>
  <c r="G51" i="4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3" i="1"/>
  <c r="U121" i="1" l="1"/>
  <c r="R81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K67" i="1" l="1"/>
  <c r="AV57" i="1" l="1"/>
  <c r="AT150" i="1"/>
  <c r="AV150" i="1"/>
  <c r="AT149" i="1"/>
  <c r="AV149" i="1"/>
  <c r="AV148" i="1"/>
  <c r="AT148" i="1"/>
  <c r="AT147" i="1"/>
  <c r="AV147" i="1"/>
  <c r="AT146" i="1"/>
  <c r="AV146" i="1"/>
  <c r="AT145" i="1"/>
  <c r="AV145" i="1"/>
  <c r="AT144" i="1"/>
  <c r="AV144" i="1"/>
  <c r="AT143" i="1"/>
  <c r="AV143" i="1"/>
  <c r="AT142" i="1"/>
  <c r="AV142" i="1"/>
  <c r="AT141" i="1"/>
  <c r="AV141" i="1"/>
  <c r="AT140" i="1"/>
  <c r="AV140" i="1"/>
  <c r="AT139" i="1"/>
  <c r="AV139" i="1"/>
  <c r="AT138" i="1"/>
  <c r="AV138" i="1"/>
  <c r="AT137" i="1"/>
  <c r="AV137" i="1"/>
  <c r="AT136" i="1"/>
  <c r="AV136" i="1"/>
  <c r="AT135" i="1"/>
  <c r="AV135" i="1"/>
  <c r="AT134" i="1"/>
  <c r="AV134" i="1"/>
  <c r="AT133" i="1"/>
  <c r="AV133" i="1"/>
  <c r="AT132" i="1"/>
  <c r="AV132" i="1"/>
  <c r="AT131" i="1"/>
  <c r="AV131" i="1"/>
  <c r="AT130" i="1"/>
  <c r="AV130" i="1"/>
  <c r="AT129" i="1"/>
  <c r="AV129" i="1"/>
  <c r="AT128" i="1"/>
  <c r="AV128" i="1"/>
  <c r="AT127" i="1"/>
  <c r="AV127" i="1"/>
  <c r="AT126" i="1"/>
  <c r="AV126" i="1"/>
  <c r="AT125" i="1"/>
  <c r="AV125" i="1"/>
  <c r="AT124" i="1"/>
  <c r="AV124" i="1"/>
  <c r="AT123" i="1"/>
  <c r="AV123" i="1"/>
  <c r="AT122" i="1"/>
  <c r="AV122" i="1"/>
  <c r="AT121" i="1"/>
  <c r="AV121" i="1"/>
  <c r="AT120" i="1"/>
  <c r="AV120" i="1"/>
  <c r="AT119" i="1"/>
  <c r="AV119" i="1"/>
  <c r="AT118" i="1"/>
  <c r="AV118" i="1"/>
  <c r="AT117" i="1"/>
  <c r="AV117" i="1"/>
  <c r="AT116" i="1"/>
  <c r="AV116" i="1"/>
  <c r="AT115" i="1"/>
  <c r="AV115" i="1"/>
  <c r="AT114" i="1"/>
  <c r="AV114" i="1"/>
  <c r="AT113" i="1"/>
  <c r="AV113" i="1"/>
  <c r="AT112" i="1"/>
  <c r="AV112" i="1"/>
  <c r="AT111" i="1"/>
  <c r="AV111" i="1"/>
  <c r="AT110" i="1"/>
  <c r="AV110" i="1"/>
  <c r="AT109" i="1"/>
  <c r="AV109" i="1"/>
  <c r="AT108" i="1"/>
  <c r="AV108" i="1"/>
  <c r="AT107" i="1"/>
  <c r="AV107" i="1"/>
  <c r="AT106" i="1"/>
  <c r="AV106" i="1"/>
  <c r="AT105" i="1"/>
  <c r="AV105" i="1"/>
  <c r="AT103" i="1"/>
  <c r="AV103" i="1"/>
  <c r="AT102" i="1"/>
  <c r="AV102" i="1"/>
  <c r="AT101" i="1"/>
  <c r="AV101" i="1"/>
  <c r="AT100" i="1"/>
  <c r="AV100" i="1"/>
  <c r="AT99" i="1"/>
  <c r="AV99" i="1"/>
  <c r="AT98" i="1"/>
  <c r="AV98" i="1"/>
  <c r="AT93" i="1"/>
  <c r="AV93" i="1"/>
  <c r="AT92" i="1"/>
  <c r="AV92" i="1"/>
  <c r="AT91" i="1"/>
  <c r="AV91" i="1"/>
  <c r="AT90" i="1"/>
  <c r="AV90" i="1"/>
  <c r="AT89" i="1"/>
  <c r="AV89" i="1"/>
  <c r="AT88" i="1"/>
  <c r="AV88" i="1"/>
  <c r="AT87" i="1"/>
  <c r="AV87" i="1"/>
  <c r="AT86" i="1"/>
  <c r="AV86" i="1"/>
  <c r="AT68" i="1"/>
  <c r="AV68" i="1"/>
  <c r="AT67" i="1"/>
  <c r="AV67" i="1"/>
  <c r="AT66" i="1"/>
  <c r="AV66" i="1"/>
  <c r="AT65" i="1"/>
  <c r="AV65" i="1"/>
  <c r="AT64" i="1"/>
  <c r="AV64" i="1"/>
  <c r="AT58" i="1"/>
  <c r="AV58" i="1"/>
  <c r="AT57" i="1"/>
  <c r="AT56" i="1"/>
  <c r="AV56" i="1"/>
  <c r="AT55" i="1"/>
  <c r="AV55" i="1"/>
  <c r="AT54" i="1"/>
  <c r="AV54" i="1"/>
  <c r="AT53" i="1"/>
  <c r="AV53" i="1"/>
  <c r="AX53" i="1" s="1"/>
  <c r="AT52" i="1"/>
  <c r="AV52" i="1"/>
  <c r="AT49" i="1"/>
  <c r="AV49" i="1"/>
  <c r="AT48" i="1"/>
  <c r="AV48" i="1"/>
  <c r="AT47" i="1"/>
  <c r="AV47" i="1"/>
  <c r="AT46" i="1"/>
  <c r="AV46" i="1"/>
  <c r="AT45" i="1"/>
  <c r="AV45" i="1"/>
  <c r="AT44" i="1"/>
  <c r="AV44" i="1"/>
  <c r="AT43" i="1"/>
  <c r="AV43" i="1"/>
  <c r="AT42" i="1"/>
  <c r="AV42" i="1"/>
  <c r="AT39" i="1"/>
  <c r="AV39" i="1"/>
  <c r="AT38" i="1"/>
  <c r="AV38" i="1"/>
  <c r="AT37" i="1"/>
  <c r="AV37" i="1"/>
  <c r="AT36" i="1"/>
  <c r="AV36" i="1"/>
  <c r="AV34" i="1"/>
  <c r="AT33" i="1"/>
  <c r="AT35" i="1"/>
  <c r="AV35" i="1"/>
  <c r="AT34" i="1"/>
  <c r="AV33" i="1"/>
  <c r="AT32" i="1"/>
  <c r="AV32" i="1"/>
  <c r="AT31" i="1"/>
  <c r="AV31" i="1"/>
  <c r="AT27" i="1"/>
  <c r="AV27" i="1"/>
  <c r="AT26" i="1"/>
  <c r="AV26" i="1"/>
  <c r="AT25" i="1"/>
  <c r="AV25" i="1"/>
  <c r="AT24" i="1"/>
  <c r="AV24" i="1"/>
  <c r="AT23" i="1"/>
  <c r="AV23" i="1"/>
  <c r="AT22" i="1"/>
  <c r="AV22" i="1"/>
  <c r="AT21" i="1"/>
  <c r="AV21" i="1"/>
  <c r="AT20" i="1"/>
  <c r="AV20" i="1"/>
  <c r="AT19" i="1"/>
  <c r="AV19" i="1"/>
  <c r="AT18" i="1"/>
  <c r="AV18" i="1"/>
  <c r="AT17" i="1"/>
  <c r="AV17" i="1"/>
  <c r="AT16" i="1"/>
  <c r="AV16" i="1"/>
  <c r="AT15" i="1"/>
  <c r="AV15" i="1"/>
  <c r="AT14" i="1"/>
  <c r="AV14" i="1"/>
  <c r="AT13" i="1"/>
  <c r="AV13" i="1"/>
  <c r="AT12" i="1"/>
  <c r="AV12" i="1"/>
  <c r="AT11" i="1"/>
  <c r="AV11" i="1"/>
  <c r="AT10" i="1"/>
  <c r="AV10" i="1"/>
  <c r="AT9" i="1"/>
  <c r="AV9" i="1"/>
  <c r="AT8" i="1"/>
  <c r="AV8" i="1"/>
  <c r="AT7" i="1"/>
  <c r="AV7" i="1"/>
  <c r="AT6" i="1"/>
  <c r="AV6" i="1"/>
  <c r="AT5" i="1"/>
  <c r="AV5" i="1"/>
  <c r="AT4" i="1"/>
  <c r="AV4" i="1"/>
  <c r="AT3" i="1"/>
  <c r="AV3" i="1"/>
  <c r="AQ132" i="1"/>
  <c r="AQ131" i="1"/>
  <c r="AQ130" i="1"/>
  <c r="AQ129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7" i="1"/>
  <c r="AQ66" i="1"/>
  <c r="AQ65" i="1"/>
  <c r="AQ47" i="1"/>
  <c r="AQ46" i="1"/>
  <c r="AQ44" i="1"/>
  <c r="AQ43" i="1"/>
  <c r="AQ42" i="1"/>
  <c r="AQ39" i="1"/>
  <c r="AQ37" i="1"/>
  <c r="AQ34" i="1"/>
  <c r="AQ33" i="1"/>
  <c r="AQ30" i="1"/>
  <c r="AQ29" i="1"/>
  <c r="AQ28" i="1"/>
  <c r="AQ27" i="1"/>
  <c r="AQ25" i="1"/>
  <c r="AQ23" i="1"/>
  <c r="AQ22" i="1"/>
  <c r="AQ21" i="1"/>
  <c r="AQ20" i="1"/>
  <c r="AQ17" i="1"/>
  <c r="AQ14" i="1"/>
  <c r="AQ11" i="1"/>
  <c r="AQ10" i="1"/>
  <c r="AJ150" i="1"/>
  <c r="AL150" i="1"/>
  <c r="AJ149" i="1"/>
  <c r="AL149" i="1"/>
  <c r="AJ148" i="1"/>
  <c r="AL148" i="1"/>
  <c r="AJ147" i="1"/>
  <c r="AL147" i="1"/>
  <c r="AJ146" i="1"/>
  <c r="AL146" i="1"/>
  <c r="AJ145" i="1"/>
  <c r="AL145" i="1"/>
  <c r="AJ144" i="1"/>
  <c r="AL144" i="1"/>
  <c r="AJ143" i="1"/>
  <c r="AL143" i="1"/>
  <c r="AJ142" i="1"/>
  <c r="AL142" i="1"/>
  <c r="AJ141" i="1"/>
  <c r="AL141" i="1"/>
  <c r="AJ140" i="1"/>
  <c r="AL140" i="1"/>
  <c r="AJ139" i="1"/>
  <c r="AL139" i="1"/>
  <c r="AJ138" i="1"/>
  <c r="AL138" i="1"/>
  <c r="AJ137" i="1"/>
  <c r="AL137" i="1"/>
  <c r="AJ136" i="1"/>
  <c r="AL136" i="1"/>
  <c r="AJ135" i="1"/>
  <c r="AL135" i="1"/>
  <c r="AJ134" i="1"/>
  <c r="AL134" i="1"/>
  <c r="AJ133" i="1"/>
  <c r="AL133" i="1"/>
  <c r="AJ132" i="1"/>
  <c r="AL132" i="1"/>
  <c r="AJ131" i="1"/>
  <c r="AL131" i="1"/>
  <c r="AJ130" i="1"/>
  <c r="AL130" i="1"/>
  <c r="AJ129" i="1"/>
  <c r="AL129" i="1"/>
  <c r="AJ128" i="1"/>
  <c r="AL128" i="1"/>
  <c r="AJ112" i="1"/>
  <c r="AL112" i="1"/>
  <c r="AJ111" i="1"/>
  <c r="AL111" i="1"/>
  <c r="AJ110" i="1"/>
  <c r="AL110" i="1"/>
  <c r="AJ109" i="1"/>
  <c r="AL109" i="1"/>
  <c r="AJ108" i="1"/>
  <c r="AL108" i="1"/>
  <c r="AJ107" i="1"/>
  <c r="AL107" i="1"/>
  <c r="AJ106" i="1"/>
  <c r="AL106" i="1"/>
  <c r="AJ105" i="1"/>
  <c r="AL105" i="1"/>
  <c r="AJ101" i="1"/>
  <c r="AL101" i="1"/>
  <c r="AJ100" i="1"/>
  <c r="AL100" i="1"/>
  <c r="AJ67" i="1"/>
  <c r="AL67" i="1"/>
  <c r="AJ66" i="1"/>
  <c r="AL66" i="1"/>
  <c r="AJ65" i="1"/>
  <c r="AL65" i="1"/>
  <c r="AJ55" i="1"/>
  <c r="AL55" i="1"/>
  <c r="AJ54" i="1"/>
  <c r="AL54" i="1"/>
  <c r="AJ47" i="1"/>
  <c r="AL47" i="1"/>
  <c r="AJ46" i="1"/>
  <c r="AL46" i="1"/>
  <c r="AJ45" i="1"/>
  <c r="AL45" i="1"/>
  <c r="AJ44" i="1"/>
  <c r="AL44" i="1"/>
  <c r="AJ43" i="1"/>
  <c r="AL43" i="1"/>
  <c r="AJ42" i="1"/>
  <c r="AL42" i="1"/>
  <c r="AJ38" i="1"/>
  <c r="AL38" i="1"/>
  <c r="AJ37" i="1"/>
  <c r="AL37" i="1"/>
  <c r="AJ35" i="1"/>
  <c r="AL35" i="1"/>
  <c r="AJ27" i="1"/>
  <c r="AL27" i="1"/>
  <c r="AJ23" i="1"/>
  <c r="AL23" i="1"/>
  <c r="AJ22" i="1"/>
  <c r="AL22" i="1"/>
  <c r="AJ21" i="1"/>
  <c r="AL21" i="1"/>
  <c r="AJ20" i="1"/>
  <c r="AL20" i="1"/>
  <c r="AJ19" i="1"/>
  <c r="AL19" i="1"/>
  <c r="AJ18" i="1"/>
  <c r="AL18" i="1"/>
  <c r="AJ17" i="1"/>
  <c r="AL17" i="1"/>
  <c r="AJ16" i="1"/>
  <c r="AL16" i="1"/>
  <c r="AJ15" i="1"/>
  <c r="AL15" i="1"/>
  <c r="AJ13" i="1"/>
  <c r="AL13" i="1"/>
  <c r="AJ12" i="1"/>
  <c r="AL12" i="1"/>
  <c r="AJ11" i="1"/>
  <c r="AL11" i="1"/>
  <c r="AJ10" i="1"/>
  <c r="AL10" i="1"/>
  <c r="AJ9" i="1"/>
  <c r="AL9" i="1"/>
  <c r="AJ8" i="1"/>
  <c r="AL8" i="1"/>
  <c r="AJ7" i="1"/>
  <c r="AL7" i="1"/>
  <c r="AJ6" i="1"/>
  <c r="AL6" i="1"/>
  <c r="AJ5" i="1"/>
  <c r="AL5" i="1"/>
  <c r="AE68" i="1" l="1"/>
  <c r="AG68" i="1"/>
  <c r="AE67" i="1"/>
  <c r="AG67" i="1"/>
  <c r="AE66" i="1"/>
  <c r="AG66" i="1"/>
  <c r="AE65" i="1"/>
  <c r="AG65" i="1"/>
  <c r="AE41" i="1"/>
  <c r="AG41" i="1"/>
  <c r="AE40" i="1"/>
  <c r="AG40" i="1"/>
  <c r="AE39" i="1"/>
  <c r="AG39" i="1"/>
  <c r="AE38" i="1"/>
  <c r="AG38" i="1"/>
  <c r="AE37" i="1"/>
  <c r="AG37" i="1"/>
  <c r="AE34" i="1"/>
  <c r="AG34" i="1"/>
  <c r="AE33" i="1"/>
  <c r="AG33" i="1"/>
  <c r="AE27" i="1"/>
  <c r="AG27" i="1"/>
  <c r="AE25" i="1"/>
  <c r="AG25" i="1"/>
  <c r="AE24" i="1"/>
  <c r="AG24" i="1"/>
  <c r="AE17" i="1"/>
  <c r="AG17" i="1"/>
  <c r="AE16" i="1"/>
  <c r="AG16" i="1"/>
  <c r="AE15" i="1"/>
  <c r="AG15" i="1"/>
  <c r="AE14" i="1"/>
  <c r="AG14" i="1"/>
  <c r="AE13" i="1"/>
  <c r="AG13" i="1"/>
  <c r="AE12" i="1"/>
  <c r="AG12" i="1"/>
  <c r="AE11" i="1"/>
  <c r="AG11" i="1"/>
  <c r="AE10" i="1"/>
  <c r="AG10" i="1"/>
  <c r="AE3" i="1"/>
  <c r="AG3" i="1"/>
  <c r="Z103" i="1"/>
  <c r="AB103" i="1"/>
  <c r="Z102" i="1"/>
  <c r="AB102" i="1"/>
  <c r="Z67" i="1"/>
  <c r="AB67" i="1"/>
  <c r="Z66" i="1"/>
  <c r="AB66" i="1"/>
  <c r="Z65" i="1"/>
  <c r="AB65" i="1"/>
  <c r="Z57" i="1"/>
  <c r="AB57" i="1"/>
  <c r="Z56" i="1"/>
  <c r="AB56" i="1"/>
  <c r="Z52" i="1"/>
  <c r="AB52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3" i="1"/>
  <c r="W102" i="1"/>
  <c r="W101" i="1"/>
  <c r="W100" i="1"/>
  <c r="W68" i="1"/>
  <c r="W67" i="1"/>
  <c r="W66" i="1"/>
  <c r="W65" i="1"/>
  <c r="W64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39" i="1"/>
  <c r="W38" i="1"/>
  <c r="W37" i="1"/>
  <c r="W36" i="1"/>
  <c r="W35" i="1"/>
  <c r="W34" i="1"/>
  <c r="W33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R129" i="1"/>
  <c r="R128" i="1"/>
  <c r="P101" i="1"/>
  <c r="R101" i="1"/>
  <c r="P100" i="1"/>
  <c r="R100" i="1"/>
  <c r="P99" i="1"/>
  <c r="R99" i="1"/>
  <c r="P98" i="1"/>
  <c r="R98" i="1"/>
  <c r="P97" i="1"/>
  <c r="R97" i="1"/>
  <c r="P96" i="1"/>
  <c r="R96" i="1"/>
  <c r="P95" i="1"/>
  <c r="R95" i="1"/>
  <c r="P94" i="1"/>
  <c r="R94" i="1"/>
  <c r="P93" i="1"/>
  <c r="R93" i="1"/>
  <c r="P92" i="1"/>
  <c r="R92" i="1"/>
  <c r="P91" i="1"/>
  <c r="R91" i="1"/>
  <c r="P90" i="1"/>
  <c r="R90" i="1"/>
  <c r="P89" i="1"/>
  <c r="R89" i="1"/>
  <c r="P88" i="1"/>
  <c r="R88" i="1"/>
  <c r="P87" i="1"/>
  <c r="R87" i="1"/>
  <c r="P86" i="1"/>
  <c r="R86" i="1"/>
  <c r="P85" i="1"/>
  <c r="R85" i="1"/>
  <c r="P84" i="1"/>
  <c r="R84" i="1"/>
  <c r="P83" i="1"/>
  <c r="R83" i="1"/>
  <c r="P82" i="1"/>
  <c r="R82" i="1"/>
  <c r="P81" i="1"/>
  <c r="P80" i="1"/>
  <c r="R80" i="1"/>
  <c r="P79" i="1"/>
  <c r="R79" i="1"/>
  <c r="P78" i="1"/>
  <c r="R78" i="1"/>
  <c r="P77" i="1"/>
  <c r="R77" i="1"/>
  <c r="P76" i="1"/>
  <c r="R76" i="1"/>
  <c r="P75" i="1"/>
  <c r="R75" i="1"/>
  <c r="P74" i="1"/>
  <c r="R74" i="1"/>
  <c r="P73" i="1"/>
  <c r="R73" i="1"/>
  <c r="P72" i="1"/>
  <c r="R72" i="1"/>
  <c r="P71" i="1"/>
  <c r="R71" i="1"/>
  <c r="P70" i="1"/>
  <c r="R70" i="1"/>
  <c r="P67" i="1"/>
  <c r="R67" i="1"/>
  <c r="P66" i="1"/>
  <c r="R66" i="1"/>
  <c r="P65" i="1"/>
  <c r="R65" i="1"/>
  <c r="P49" i="1"/>
  <c r="R49" i="1"/>
  <c r="P45" i="1"/>
  <c r="R45" i="1"/>
  <c r="P30" i="1"/>
  <c r="R30" i="1"/>
  <c r="P29" i="1"/>
  <c r="R29" i="1"/>
  <c r="P28" i="1"/>
  <c r="R28" i="1"/>
  <c r="P25" i="1"/>
  <c r="R25" i="1"/>
  <c r="P9" i="1"/>
  <c r="R9" i="1"/>
  <c r="P6" i="1"/>
  <c r="R6" i="1"/>
  <c r="P5" i="1"/>
  <c r="R5" i="1"/>
  <c r="P4" i="1"/>
  <c r="R4" i="1"/>
  <c r="K150" i="1"/>
  <c r="M150" i="1"/>
  <c r="K148" i="1"/>
  <c r="M148" i="1"/>
  <c r="K147" i="1"/>
  <c r="M147" i="1"/>
  <c r="K145" i="1"/>
  <c r="M145" i="1"/>
  <c r="K141" i="1"/>
  <c r="M141" i="1"/>
  <c r="K139" i="1"/>
  <c r="M139" i="1"/>
  <c r="K136" i="1"/>
  <c r="M136" i="1"/>
  <c r="M135" i="1"/>
  <c r="K135" i="1"/>
  <c r="K134" i="1"/>
  <c r="M134" i="1"/>
  <c r="K132" i="1"/>
  <c r="M132" i="1"/>
  <c r="K131" i="1"/>
  <c r="M131" i="1"/>
  <c r="K130" i="1"/>
  <c r="M130" i="1"/>
  <c r="K129" i="1"/>
  <c r="M129" i="1"/>
  <c r="K128" i="1"/>
  <c r="M128" i="1"/>
  <c r="M112" i="1"/>
  <c r="M111" i="1"/>
  <c r="M110" i="1"/>
  <c r="M109" i="1"/>
  <c r="M108" i="1"/>
  <c r="M107" i="1"/>
  <c r="M106" i="1"/>
  <c r="M105" i="1"/>
  <c r="M103" i="1"/>
  <c r="M100" i="1"/>
  <c r="K112" i="1"/>
  <c r="K111" i="1"/>
  <c r="K110" i="1"/>
  <c r="K109" i="1"/>
  <c r="K108" i="1"/>
  <c r="K107" i="1"/>
  <c r="K106" i="1"/>
  <c r="K105" i="1"/>
  <c r="K103" i="1"/>
  <c r="K100" i="1"/>
  <c r="K99" i="1"/>
  <c r="K98" i="1"/>
  <c r="K93" i="1"/>
  <c r="K92" i="1"/>
  <c r="K91" i="1"/>
  <c r="K90" i="1"/>
  <c r="K89" i="1"/>
  <c r="M66" i="1"/>
  <c r="K66" i="1"/>
  <c r="K65" i="1"/>
  <c r="M65" i="1"/>
  <c r="K57" i="1"/>
  <c r="K56" i="1"/>
  <c r="K49" i="1"/>
  <c r="K48" i="1"/>
  <c r="K47" i="1"/>
  <c r="K46" i="1"/>
  <c r="K45" i="1"/>
  <c r="K44" i="1"/>
  <c r="K43" i="1"/>
  <c r="K42" i="1"/>
  <c r="K39" i="1"/>
  <c r="K38" i="1"/>
  <c r="K37" i="1"/>
  <c r="K36" i="1"/>
  <c r="K35" i="1"/>
  <c r="K34" i="1"/>
  <c r="K33" i="1"/>
  <c r="K27" i="1"/>
  <c r="K25" i="1"/>
  <c r="K24" i="1"/>
  <c r="K23" i="1"/>
  <c r="K22" i="1"/>
  <c r="K21" i="1"/>
  <c r="K19" i="1"/>
  <c r="K18" i="1"/>
  <c r="K17" i="1"/>
  <c r="K16" i="1"/>
  <c r="K15" i="1"/>
  <c r="K13" i="1"/>
  <c r="K12" i="1"/>
  <c r="K11" i="1"/>
  <c r="K10" i="1"/>
  <c r="K9" i="1"/>
  <c r="K8" i="1"/>
  <c r="K7" i="1"/>
  <c r="K6" i="1"/>
  <c r="K5" i="1"/>
  <c r="K4" i="1"/>
  <c r="M99" i="1" l="1"/>
  <c r="M98" i="1"/>
  <c r="M93" i="1"/>
  <c r="M92" i="1"/>
  <c r="M91" i="1"/>
  <c r="M90" i="1"/>
  <c r="M89" i="1"/>
  <c r="M68" i="1"/>
  <c r="M57" i="1"/>
  <c r="M56" i="1"/>
  <c r="M48" i="1"/>
  <c r="M47" i="1"/>
  <c r="M46" i="1"/>
  <c r="M45" i="1"/>
  <c r="M44" i="1"/>
  <c r="M43" i="1"/>
  <c r="M42" i="1"/>
  <c r="M39" i="1"/>
  <c r="M38" i="1"/>
  <c r="M37" i="1"/>
  <c r="M36" i="1"/>
  <c r="M35" i="1"/>
  <c r="M34" i="1"/>
  <c r="M33" i="1"/>
  <c r="M27" i="1"/>
  <c r="M25" i="1"/>
  <c r="M24" i="1"/>
  <c r="M23" i="1"/>
  <c r="M22" i="1"/>
  <c r="M21" i="1"/>
  <c r="M19" i="1"/>
  <c r="M18" i="1"/>
  <c r="M17" i="1"/>
  <c r="M16" i="1"/>
  <c r="M15" i="1"/>
  <c r="M13" i="1"/>
  <c r="M12" i="1"/>
  <c r="M11" i="1"/>
  <c r="M10" i="1"/>
  <c r="M9" i="1"/>
  <c r="M8" i="1"/>
  <c r="M7" i="1"/>
  <c r="M6" i="1"/>
  <c r="M5" i="1"/>
  <c r="M4" i="1"/>
  <c r="H44" i="1"/>
  <c r="H43" i="1"/>
  <c r="H42" i="1"/>
  <c r="T150" i="1" l="1"/>
  <c r="U150" i="1" s="1"/>
  <c r="T149" i="1"/>
  <c r="U149" i="1" s="1"/>
  <c r="T148" i="1"/>
  <c r="U148" i="1" s="1"/>
  <c r="T147" i="1"/>
  <c r="U147" i="1" s="1"/>
  <c r="T146" i="1"/>
  <c r="U146" i="1" s="1"/>
  <c r="T145" i="1"/>
  <c r="U145" i="1" s="1"/>
  <c r="T144" i="1"/>
  <c r="U144" i="1" s="1"/>
  <c r="T143" i="1"/>
  <c r="U143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8" i="1"/>
  <c r="U128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3" i="1"/>
  <c r="U103" i="1" s="1"/>
  <c r="T102" i="1"/>
  <c r="U102" i="1" s="1"/>
  <c r="T101" i="1"/>
  <c r="U101" i="1" s="1"/>
  <c r="T100" i="1"/>
  <c r="U100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T4" i="1"/>
  <c r="U4" i="1" s="1"/>
  <c r="T3" i="1"/>
  <c r="U3" i="1" s="1"/>
  <c r="F44" i="1" l="1"/>
  <c r="F43" i="1"/>
  <c r="F42" i="1"/>
</calcChain>
</file>

<file path=xl/comments1.xml><?xml version="1.0" encoding="utf-8"?>
<comments xmlns="http://schemas.openxmlformats.org/spreadsheetml/2006/main">
  <authors>
    <author>Valerie Rhodes-Sorrelle</author>
    <author>201lmh Purchasing Student</author>
  </authors>
  <commentList>
    <comment ref="AU6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State: IN</t>
        </r>
      </text>
    </comment>
    <comment ref="AU18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State: IN
Ordering from Nichols</t>
        </r>
      </text>
    </comment>
    <comment ref="V20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21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22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23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AU31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IN
Ordering from Office Depot</t>
        </r>
      </text>
    </comment>
    <comment ref="AU32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Suppliers Ordering from Office Depot</t>
        </r>
      </text>
    </comment>
    <comment ref="AU45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IN
Ordering from PB Gast</t>
        </r>
      </text>
    </comment>
    <comment ref="AU46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47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J49" authorId="1" shapeId="0">
      <text>
        <r>
          <rPr>
            <b/>
            <sz val="9"/>
            <color indexed="81"/>
            <rFont val="Tahoma"/>
            <charset val="1"/>
          </rPr>
          <t>201lmh Purchasing Student:</t>
        </r>
        <r>
          <rPr>
            <sz val="9"/>
            <color indexed="81"/>
            <rFont val="Tahoma"/>
            <charset val="1"/>
          </rPr>
          <t xml:space="preserve">
$6.77/ea</t>
        </r>
      </text>
    </comment>
    <comment ref="L49" authorId="1" shapeId="0">
      <text>
        <r>
          <rPr>
            <b/>
            <sz val="9"/>
            <color indexed="81"/>
            <rFont val="Tahoma"/>
            <charset val="1"/>
          </rPr>
          <t>201lmh Purchasing Student:</t>
        </r>
        <r>
          <rPr>
            <sz val="9"/>
            <color indexed="81"/>
            <rFont val="Tahoma"/>
            <charset val="1"/>
          </rPr>
          <t xml:space="preserve">
$4.70/ea</t>
        </r>
      </text>
    </comment>
    <comment ref="AU58" authorId="0" shapeId="0">
      <text>
        <r>
          <rPr>
            <b/>
            <sz val="9"/>
            <color indexed="81"/>
            <rFont val="Tahoma"/>
            <charset val="1"/>
          </rPr>
          <t xml:space="preserve">Valerie Rhodes-Sorrelle: 
</t>
        </r>
        <r>
          <rPr>
            <sz val="9"/>
            <color indexed="81"/>
            <rFont val="Tahoma"/>
            <charset val="1"/>
          </rPr>
          <t xml:space="preserve">Out of State supplier Ordering from Nichols
</t>
        </r>
      </text>
    </comment>
    <comment ref="AU63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64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Ordeing from Nichols</t>
        </r>
      </text>
    </comment>
    <comment ref="J65" authorId="1" shapeId="0">
      <text>
        <r>
          <rPr>
            <b/>
            <sz val="9"/>
            <color indexed="81"/>
            <rFont val="Tahoma"/>
            <charset val="1"/>
          </rPr>
          <t>201lmh Purchasing Student:</t>
        </r>
        <r>
          <rPr>
            <sz val="9"/>
            <color indexed="81"/>
            <rFont val="Tahoma"/>
            <charset val="1"/>
          </rPr>
          <t xml:space="preserve">
$15.26/dz</t>
        </r>
      </text>
    </comment>
    <comment ref="L65" authorId="1" shapeId="0">
      <text>
        <r>
          <rPr>
            <b/>
            <sz val="9"/>
            <color indexed="81"/>
            <rFont val="Tahoma"/>
            <charset val="1"/>
          </rPr>
          <t>201lmh Purchasing Student:</t>
        </r>
        <r>
          <rPr>
            <sz val="9"/>
            <color indexed="81"/>
            <rFont val="Tahoma"/>
            <charset val="1"/>
          </rPr>
          <t xml:space="preserve">
$7.87/dz</t>
        </r>
      </text>
    </comment>
    <comment ref="J66" authorId="1" shapeId="0">
      <text>
        <r>
          <rPr>
            <b/>
            <sz val="9"/>
            <color indexed="81"/>
            <rFont val="Tahoma"/>
            <charset val="1"/>
          </rPr>
          <t>201lmh Purchasing Student:</t>
        </r>
        <r>
          <rPr>
            <sz val="9"/>
            <color indexed="81"/>
            <rFont val="Tahoma"/>
            <charset val="1"/>
          </rPr>
          <t xml:space="preserve">
$15.26/dz</t>
        </r>
      </text>
    </comment>
    <comment ref="L66" authorId="1" shapeId="0">
      <text>
        <r>
          <rPr>
            <b/>
            <sz val="9"/>
            <color indexed="81"/>
            <rFont val="Tahoma"/>
            <charset val="1"/>
          </rPr>
          <t>201lmh Purchasing Student:</t>
        </r>
        <r>
          <rPr>
            <sz val="9"/>
            <color indexed="81"/>
            <rFont val="Tahoma"/>
            <charset val="1"/>
          </rPr>
          <t xml:space="preserve">
$7.87/dz</t>
        </r>
      </text>
    </comment>
    <comment ref="AU86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Arnold All CPI items to be purchased from one supplier</t>
        </r>
      </text>
    </comment>
    <comment ref="AU88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Arnold All CPI items tobe purchased from one supplier</t>
        </r>
      </text>
    </comment>
    <comment ref="J100" authorId="1" shapeId="0">
      <text>
        <r>
          <rPr>
            <b/>
            <sz val="9"/>
            <color indexed="81"/>
            <rFont val="Tahoma"/>
            <charset val="1"/>
          </rPr>
          <t>201lmh Purchasing Student:</t>
        </r>
        <r>
          <rPr>
            <sz val="9"/>
            <color indexed="81"/>
            <rFont val="Tahoma"/>
            <charset val="1"/>
          </rPr>
          <t xml:space="preserve">
$16.76/e
</t>
        </r>
      </text>
    </comment>
    <comment ref="L100" authorId="1" shapeId="0">
      <text>
        <r>
          <rPr>
            <b/>
            <sz val="9"/>
            <color indexed="81"/>
            <rFont val="Tahoma"/>
            <family val="2"/>
          </rPr>
          <t xml:space="preserve">201lmh Purchasing Student:
$9.69 each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100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PB Gast</t>
        </r>
      </text>
    </comment>
    <comment ref="AU106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supplierOrdering ffrom Nichols</t>
        </r>
      </text>
    </comment>
    <comment ref="AU107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08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Ordereing from Nichols</t>
        </r>
      </text>
    </comment>
    <comment ref="AU109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11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13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14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15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16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17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18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28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AU129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Nichols</t>
        </r>
      </text>
    </comment>
    <comment ref="V130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31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32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33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34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35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36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37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38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39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40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All floor pads to be purchased from one supplier Ordering from PB Gast - Brand Americo</t>
        </r>
      </text>
    </comment>
    <comment ref="V141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AU141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Out of State supplier Ordering from PB Gast All floor pads to be ordered from one supplier</t>
        </r>
      </text>
    </comment>
    <comment ref="V142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43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44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45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46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47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48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49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V150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</commentList>
</comments>
</file>

<file path=xl/comments2.xml><?xml version="1.0" encoding="utf-8"?>
<comments xmlns="http://schemas.openxmlformats.org/spreadsheetml/2006/main">
  <authors>
    <author>Valerie Rhodes-Sorrelle</author>
  </authors>
  <commentList>
    <comment ref="H18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Brand Americo</t>
        </r>
      </text>
    </comment>
  </commentList>
</comments>
</file>

<file path=xl/sharedStrings.xml><?xml version="1.0" encoding="utf-8"?>
<sst xmlns="http://schemas.openxmlformats.org/spreadsheetml/2006/main" count="1497" uniqueCount="233">
  <si>
    <t>Item#</t>
  </si>
  <si>
    <t>Qty.</t>
  </si>
  <si>
    <t>Unit</t>
  </si>
  <si>
    <t>Description</t>
  </si>
  <si>
    <t>Unit Retail/List Price</t>
  </si>
  <si>
    <t>Total Unit Retail/List Price</t>
  </si>
  <si>
    <t>Unit Bid Price</t>
  </si>
  <si>
    <t>Total Bid Price</t>
  </si>
  <si>
    <t>Green Product: Yes or No</t>
  </si>
  <si>
    <t>ea.</t>
  </si>
  <si>
    <t>Genuine Royal Vac Belts</t>
  </si>
  <si>
    <t>pkg.</t>
  </si>
  <si>
    <t>Genuine Royal Vac Bags Type B-3/Pkg.</t>
  </si>
  <si>
    <t>Windsor Versamatic Vac Bags #2003-10/Pkg.</t>
  </si>
  <si>
    <t>Windsor Sensor Exhaust Filter #2846</t>
  </si>
  <si>
    <t>Super Coach Vac Bag #10033</t>
  </si>
  <si>
    <t>Windsor Sensor/VSP Vac Bag 10 Bags/pack</t>
  </si>
  <si>
    <t>Windsor Sensor Micro-Hygiene Filter #5301</t>
  </si>
  <si>
    <t>Office Wastebaskets (6 per case) Fire Resistant, 28qt.- Acceptable Brand: Black Rubbermaid #2543</t>
  </si>
  <si>
    <t>23 Gal Rubbermaid Container # 3569 Beige  No Substitutes</t>
  </si>
  <si>
    <t xml:space="preserve">56 gal. Glutten Container-Acceptable Brand: Rubbermaid-Brown #256b </t>
  </si>
  <si>
    <t>Office Wastebasket (12 per cases) Side receptacle Rubbermaid Container #2950 - Black - No Substitutes</t>
  </si>
  <si>
    <t>Rubbermaid Container #2543 - Recycle Blue - No Substitutes</t>
  </si>
  <si>
    <t>Office Recycle Baskets - Rubbermaid #2956-73, Blue with Printed Recycle Symbol     28 1/8 qt.</t>
  </si>
  <si>
    <t>Rest Room Closed Sign- English- Rubbermaid 6112-78</t>
  </si>
  <si>
    <t>Wet Floor Sign- English- Rubbermaid 6112-77</t>
  </si>
  <si>
    <t>Wasp Spray- Acceptable Brands: Spartan, Champion, Johnson</t>
  </si>
  <si>
    <t>cs.</t>
  </si>
  <si>
    <t>Kotex- Gards # 4 147 - Stayfree - 250</t>
  </si>
  <si>
    <t>Tampons Round Tubes-500 per case</t>
  </si>
  <si>
    <t>Playtex Tampons #RRM25136788</t>
  </si>
  <si>
    <t>Rubbermaid Sanitary Napkin Bags # 6141 (250/cs.)</t>
  </si>
  <si>
    <r>
      <t xml:space="preserve">24oz Screw on Mop-Loose Ends, White Bleached Cotton-Acceptable Brand: Layflat  </t>
    </r>
    <r>
      <rPr>
        <b/>
        <sz val="10"/>
        <rFont val="Arial Narrow"/>
        <family val="2"/>
      </rPr>
      <t>No Substitutes</t>
    </r>
  </si>
  <si>
    <r>
      <t xml:space="preserve">32oz Screw on Mop-Loose Ends White Bleached Cotton-Acceptable Brand:  Layflat </t>
    </r>
    <r>
      <rPr>
        <b/>
        <sz val="10"/>
        <rFont val="Arial Narrow"/>
        <family val="2"/>
      </rPr>
      <t>No Substitutes</t>
    </r>
  </si>
  <si>
    <r>
      <t xml:space="preserve">24oz Screw on Mop-Loose Ends White Rayon - 12 per case Layflat - </t>
    </r>
    <r>
      <rPr>
        <b/>
        <sz val="10"/>
        <rFont val="Arial Narrow"/>
        <family val="2"/>
      </rPr>
      <t>No Substitutes</t>
    </r>
  </si>
  <si>
    <t>Finny Blackboard Erasers 18"</t>
  </si>
  <si>
    <t>Finny Blackboard Erasers 12"</t>
  </si>
  <si>
    <t>Trigger Heads for spray bottles</t>
  </si>
  <si>
    <t>24 oz round spray bottles</t>
  </si>
  <si>
    <t>3M #4004 Magic Sponges 4 /pk. 12 per case</t>
  </si>
  <si>
    <t>Counter Brush-8" Plastic size only</t>
  </si>
  <si>
    <t>Toilet Swab</t>
  </si>
  <si>
    <t>Buckets-10qt. Plastic/Metal Handles. #2963 Acceptable Brands: Rubbermaid or Tuff guy</t>
  </si>
  <si>
    <r>
      <t xml:space="preserve">Dust Pans Plastic-12" #2005-00 Acceptable Brands: Rubbermaid </t>
    </r>
    <r>
      <rPr>
        <b/>
        <sz val="10"/>
        <rFont val="Arial Narrow"/>
        <family val="2"/>
      </rPr>
      <t>No Substitutes</t>
    </r>
  </si>
  <si>
    <r>
      <t xml:space="preserve">Rubber Gloves-Medium-Acceptable Brand: Best #723 Black Neoprene </t>
    </r>
    <r>
      <rPr>
        <b/>
        <sz val="10"/>
        <rFont val="Arial Narrow"/>
        <family val="2"/>
      </rPr>
      <t>No Substitutes</t>
    </r>
  </si>
  <si>
    <t>Rubber Gloves-Large-Acceptable Brand: Best #723 Black Neoprene No Substitutes</t>
  </si>
  <si>
    <t>Pk.</t>
  </si>
  <si>
    <t>Disposable Latex Gloves/Synthetic  Size Large 100 per pk.</t>
  </si>
  <si>
    <t>Disposable Latex Gloves/Synthetic Size Medium 100 per pk.</t>
  </si>
  <si>
    <t>Disposable Latex Gloves/Synthetic  Size X- Large 100 per pk.</t>
  </si>
  <si>
    <t>gal</t>
  </si>
  <si>
    <t>Lime Scale</t>
  </si>
  <si>
    <t>Vinegar</t>
  </si>
  <si>
    <t xml:space="preserve">Bleach </t>
  </si>
  <si>
    <t>Screw on Mop Handles-Wood only-Metal Cap only</t>
  </si>
  <si>
    <t>Liquid Comet- Acceptable Brand: Proctor and Gamble</t>
  </si>
  <si>
    <t>Royal 18 inch #M10502 w/ turn height adjustment</t>
  </si>
  <si>
    <t>Royal 14 inch #M10282 w/ turn height adjustment</t>
  </si>
  <si>
    <r>
      <t xml:space="preserve">Johnson's wax - Vectra  </t>
    </r>
    <r>
      <rPr>
        <b/>
        <sz val="10"/>
        <rFont val="Arial Narrow"/>
        <family val="2"/>
      </rPr>
      <t>No Substitutions</t>
    </r>
    <r>
      <rPr>
        <sz val="10"/>
        <rFont val="Arial Narrow"/>
        <family val="2"/>
      </rPr>
      <t xml:space="preserve"> In 5 gallon containers</t>
    </r>
  </si>
  <si>
    <t>Proctor &amp; Gamble - Pro Line Stripper</t>
  </si>
  <si>
    <t>Windsor Sensor SR312 12"Vac</t>
  </si>
  <si>
    <t>Windsor Sensor SRS15 15" vac</t>
  </si>
  <si>
    <t>GoJo White Lotion Soap 2 L 2204-04</t>
  </si>
  <si>
    <t>Go Jo Hair &amp; Body 2252-04</t>
  </si>
  <si>
    <t>cs</t>
  </si>
  <si>
    <t>Lite-n-Foamy</t>
  </si>
  <si>
    <t xml:space="preserve">cs. </t>
  </si>
  <si>
    <t>Cherry Urinal Screens 4" diameter to fit over the top of the drain in urinals, no block, and plastic gel in the middle of the screen.</t>
  </si>
  <si>
    <t>Microfiber Glass Cloth Fill Mop: YELLOW  Acceptable Brands:  Unger, Tuff Guy, CPI, 3M, Fuller Brush, Kimberly-Clark &amp; Rubber Maid Q630</t>
  </si>
  <si>
    <t xml:space="preserve">Microfiber Dusting Cloth Fill Mop: GREEN  Acceptable Brands: Unger, Tuff Guy, CPI, 3M, Fuller Brush, Kimberly-Clark Rubber Maid Q620 </t>
  </si>
  <si>
    <t>Microfiber Cleaning Cloth Fill Mop:  BLUE Acceptable Brands: Unger, Tuff Guy, CPI, 3M, Fuller Brush, Kimberly-Clark Rubber Maid Q610</t>
  </si>
  <si>
    <t>Safco Wastebasket 2944BL  Hangs on side of office can</t>
  </si>
  <si>
    <t>CPI PRODUCTS - will be awarded to one vendor.</t>
  </si>
  <si>
    <t>Dolly with 2 rectangular 6 gal. buckets with lids PT Dolly</t>
  </si>
  <si>
    <t>Sealed bucket with lid 20 liter (blue) PT Bucket B</t>
  </si>
  <si>
    <t>Trolley with 2 ¼ gal buckets &amp; roller wringer DB2 Trolley</t>
  </si>
  <si>
    <t>Open Cart with two 6¼ gal buckets roller wringer &amp; trash bin with lid DB2 Open</t>
  </si>
  <si>
    <t>Trolley with Flat Press Bucket and Mop Press FP Trolley</t>
  </si>
  <si>
    <t>Pocket Frame - 16"x5" Pocket Frame</t>
  </si>
  <si>
    <t>Snow Pocket Mop  B-18</t>
  </si>
  <si>
    <t>Wave Pocket Mop B-18</t>
  </si>
  <si>
    <t>Hook Frame - 16"x5"</t>
  </si>
  <si>
    <t>Snow Hook Mop B-18</t>
  </si>
  <si>
    <t>Tiger Hook Mop B-18</t>
  </si>
  <si>
    <t>Wave Hook Mop B-18</t>
  </si>
  <si>
    <t>Blizzard Hook Mop B-18</t>
  </si>
  <si>
    <t>Tab Frame - 16"x5"</t>
  </si>
  <si>
    <t>Snow Tab Mop B-18</t>
  </si>
  <si>
    <t>Wave Tab Mop B-18</t>
  </si>
  <si>
    <t>Aluminum Handle - 60"</t>
  </si>
  <si>
    <t>Telescoping Handle</t>
  </si>
  <si>
    <t>18" Microfiber Dust Mop M Dust 18</t>
  </si>
  <si>
    <t>24" Microfiber Dust Mop M Dust 24</t>
  </si>
  <si>
    <t>36" Microfiber Dust Mop M Dust 36</t>
  </si>
  <si>
    <t>48" Microfiber Dust Mop M Dust 48</t>
  </si>
  <si>
    <t>60" Microfiber Dust Mop M Dust 60</t>
  </si>
  <si>
    <t>72" Microfiber Dust Mop M Dust 72</t>
  </si>
  <si>
    <t>Hand Trowel with Handle</t>
  </si>
  <si>
    <t>Wall Wash Frame</t>
  </si>
  <si>
    <t>Snow Trowel Pad B-9</t>
  </si>
  <si>
    <t>Wave Trowel Pad B-9</t>
  </si>
  <si>
    <t>Flexible Duster with sleeve Mflex PK</t>
  </si>
  <si>
    <t>Micro Sleeve for Duster M Sleeve</t>
  </si>
  <si>
    <t>cs of 12</t>
  </si>
  <si>
    <t>Spartan Graffiti Remover SAC qt. bottles - 12/ cs.</t>
  </si>
  <si>
    <t>5 gal pail</t>
  </si>
  <si>
    <t>Spartan - Tribase</t>
  </si>
  <si>
    <t>Purell hand sanitizer 12 oz. bottle #9659 - 12 per cs.</t>
  </si>
  <si>
    <t>Purell Hand Sanitizer Refill #5392 1200ml</t>
  </si>
  <si>
    <t>Vendor must supply touchless dispenser at no cost.</t>
  </si>
  <si>
    <t>Anderson Floor Mats Eco Premier Fashion 4X6 ft.</t>
  </si>
  <si>
    <t xml:space="preserve"> Anderson Floor Mats Eco Premier Fashion 4X8 ft.</t>
  </si>
  <si>
    <t>Anderson Floor Mats Eco Premier Fashion 4X10 ft.</t>
  </si>
  <si>
    <t xml:space="preserve"> Anderson Floor Mats Eco Premier Fashion 4X12 ft.</t>
  </si>
  <si>
    <t>Anderson Floor Mats Eco Premier Fashion 6X8 ft.</t>
  </si>
  <si>
    <t>Anderson Floor Mats Eco Premier Fashion 6X12 ft.</t>
  </si>
  <si>
    <t>Anderson Floor Mats Eco Premier Fashion 6X16 ft.</t>
  </si>
  <si>
    <t>Anderson Floor Mats Eco Premier Fashion 6X20 ft.</t>
  </si>
  <si>
    <t>Silk Screen- 3M Spray Bottle for 1L</t>
  </si>
  <si>
    <t>Silk Screen- 3M Spray Bottle for 4L</t>
  </si>
  <si>
    <t>Silk Screen- 3M Spray Bottle for 8L</t>
  </si>
  <si>
    <t>Silk Screen- 3M Spray Bottle for 2L</t>
  </si>
  <si>
    <t>Silk Screen- 3M Spray Bottle for 15L</t>
  </si>
  <si>
    <t>Silk Screen-3M Spray Bottle for 20L</t>
  </si>
  <si>
    <t>3M Twist and Fill- 3M1L Glass Cleaner (6/cs)</t>
  </si>
  <si>
    <t>3M Twist and Fill- 3M3H Neutral Cleaner (6/cs)</t>
  </si>
  <si>
    <t>3M Twist and Fill- 3M4L Bath Cleaner (6/cs)</t>
  </si>
  <si>
    <t>3M Twist and Fill- 3M2L Multi Surface (6/cs)</t>
  </si>
  <si>
    <t>3M Twist and Fill- 3M15L Non Acid Bath (6/cs)</t>
  </si>
  <si>
    <t>3M Twist and Fill - 3M24H  3 in 1 Floor Concentrate (6/cs)</t>
  </si>
  <si>
    <t>3M 20L Heavy Duty Glass Cleaner</t>
  </si>
  <si>
    <t>kit</t>
  </si>
  <si>
    <t>Body Fluid Clean-Up Kit #55-2001</t>
  </si>
  <si>
    <t>Household Grade Paper Towel</t>
  </si>
  <si>
    <t>Ordered as Needed</t>
  </si>
  <si>
    <t>Auto Roll Towel Dispenser - Kimberly Clark Series 1 Sani Touch</t>
  </si>
  <si>
    <t>13" Green Pads- Acceptable Brands: 3M or Brillo</t>
  </si>
  <si>
    <t>#63 3M Sponges or Franklin, Niagara(White Only)</t>
  </si>
  <si>
    <r>
      <t xml:space="preserve">Doodle Bug Pad-White (5/Box) 3M8440, Niagara, Franklin, Tough Guy, Com </t>
    </r>
    <r>
      <rPr>
        <b/>
        <sz val="10"/>
        <rFont val="Arial Narrow"/>
        <family val="2"/>
      </rPr>
      <t>No Substitutes</t>
    </r>
  </si>
  <si>
    <t>#96 Green Pad Acceptable Brands:3M, Tuff Guy, Franklin, Niagara or Com</t>
  </si>
  <si>
    <t>Brown Doodle Bug Pad - 3 M, Tuff Guy, Franklin, Niagara or Com</t>
  </si>
  <si>
    <t>3M Twist and Fill- 3M27H Extract Cleaner (6/cs)</t>
  </si>
  <si>
    <t>enMotion Foam Soap with moisturizers 1200 ml  Part #42711  2/case</t>
  </si>
  <si>
    <t>enMotion automated touchless soap dispenser, Part #52052, Color Splash Blue</t>
  </si>
  <si>
    <t>3M Twist and Fill-8L General Purpose cleaner (6/cs)</t>
  </si>
  <si>
    <t>Hand soap(s)--Vendor must take inventory   twice a month and place orders for: Allendale Warehouse, Field house, Robinson Hall, Kistler Hall, Copeland, Padnos Hall, Kirkhof Center and the P. Douglas Kindschi Hall of Science Building.</t>
  </si>
  <si>
    <t>Black Doodle Bug Pad- Acceptable Brands: 3M #8550, Franklin, Niagara, Tuff Guy or Com</t>
  </si>
  <si>
    <t>EnMotion soap dispensers to be supplied free of charge and all initial dispenser(s) replacement(s) to be installed free of charge.</t>
  </si>
  <si>
    <t>17" Red Pad- Acceptable Brands: 3M or Brillo, Niagara</t>
  </si>
  <si>
    <t>17" Black Pad- Acceptable Brands: 3M or Brillo, Niagara</t>
  </si>
  <si>
    <t>17" White Pad- Acceptable Brands: 3M or Brillo, Niagara</t>
  </si>
  <si>
    <t>17" Green Pad- Acceptable Brands: 3M or Brillo, Niagara</t>
  </si>
  <si>
    <t>14" Red Pad- Acceptable Brands: 3M or Brillo, Niagara</t>
  </si>
  <si>
    <t>14" Black Pad- Acceptable Brands: 3M or Brillo, Niagara</t>
  </si>
  <si>
    <t>14" White Pad- Acceptable Brands: 3M, or Brillo, Niagara</t>
  </si>
  <si>
    <t>14" Green Pad- Acceptable Brands: 3M or Brillo, Niagara</t>
  </si>
  <si>
    <t>20" Green Pad- Acceptable Brands: 3M or Brillo, Niagara</t>
  </si>
  <si>
    <t>20" Red Pad-Acceptable Brands: 3M or Brillo, Niagara</t>
  </si>
  <si>
    <t>19" High Productivity Stripping Pads-Acceptable Brands: Black 3M or Brillo, Niagara</t>
  </si>
  <si>
    <t xml:space="preserve">20" Black high Productivity stripping pads-Acceptable Brand: 3M or Brillo, Niagara </t>
  </si>
  <si>
    <t>19" White Pads- Acceptable Brands: 3M or Brillo, Niagara</t>
  </si>
  <si>
    <t>19" Green Scrub Pads- Acceptable Brands: 3M or Brillo, Niagara</t>
  </si>
  <si>
    <t>19" Red Pads- Acceptable Brands: Acceptable Brand: 3M or Brillo, Niagara</t>
  </si>
  <si>
    <t>13" Red Pads- Acceptable Brands: 3M or Brillo, Niagara</t>
  </si>
  <si>
    <t>13" White Pads- Acceptable Brands: 3M or Brillo, Niagara</t>
  </si>
  <si>
    <t>13" Black Pads- Acceptable Brands: 3M or Brillo, Niagara</t>
  </si>
  <si>
    <t>27" Aqua Burnish Pad- Acceptable Brands: 3M or Brillo, Niagara</t>
  </si>
  <si>
    <t>20" White Pads - Acceptable Brands; 3M, Brillo or Niagara</t>
  </si>
  <si>
    <t>General Janitorial Supplies              and Equipment  Bid #217-17</t>
  </si>
  <si>
    <t>Interboro</t>
  </si>
  <si>
    <t>NO</t>
  </si>
  <si>
    <t>KSS</t>
  </si>
  <si>
    <t>No Bid</t>
  </si>
  <si>
    <t>Miner</t>
  </si>
  <si>
    <t>Nichols</t>
  </si>
  <si>
    <t>N</t>
  </si>
  <si>
    <t>Y</t>
  </si>
  <si>
    <t>Veritiv</t>
  </si>
  <si>
    <t>Grainger</t>
  </si>
  <si>
    <t>Arnold</t>
  </si>
  <si>
    <t>HP Products</t>
  </si>
  <si>
    <t>No</t>
  </si>
  <si>
    <t>Yes</t>
  </si>
  <si>
    <t xml:space="preserve">n/a </t>
  </si>
  <si>
    <t>n/a</t>
  </si>
  <si>
    <t>yes</t>
  </si>
  <si>
    <t xml:space="preserve">No </t>
  </si>
  <si>
    <t>PB Gast(Allied Eagle)</t>
  </si>
  <si>
    <t>N/B</t>
  </si>
  <si>
    <t xml:space="preserve"> </t>
  </si>
  <si>
    <t>Lowest price</t>
  </si>
  <si>
    <t>Low bid that meets or exceed bid specifications</t>
  </si>
  <si>
    <t>Out-of-State Company</t>
  </si>
  <si>
    <t>Next lowest available bid</t>
  </si>
  <si>
    <t>All floor pads to be purchased from one supplier</t>
  </si>
  <si>
    <t>All CPI products to be purchase from one supplier</t>
  </si>
  <si>
    <t>Item to be purchased from Office Depot</t>
  </si>
  <si>
    <t>Item #</t>
  </si>
  <si>
    <t>General Janitorial Supplies                    and Equipment  Bid #217-17</t>
  </si>
  <si>
    <t>General Janitorial Supplies                           and Equipment  Bid #217-17</t>
  </si>
  <si>
    <t>General Janitorial Supplies                             and Equipment  Bid #217-17</t>
  </si>
  <si>
    <t>General Janitorial Supplies                                and Equipment  Bid #217-17</t>
  </si>
  <si>
    <t>Reference line No. 127 for Item No. 149 General Purpose Cleaner</t>
  </si>
  <si>
    <t xml:space="preserve">Microfiber cleaning cloth fill mop: PINK 16X16 </t>
  </si>
  <si>
    <t>Total</t>
  </si>
  <si>
    <t xml:space="preserve">Total </t>
  </si>
  <si>
    <t>ea</t>
  </si>
  <si>
    <t>24 X 33 (Clear)  12-16 Gal - 16 microns PCR*  Trash Liner - 20 Rolls of 25 bags - Case 500/cs</t>
  </si>
  <si>
    <t>Trash Liners - Petoskey Plastics</t>
  </si>
  <si>
    <t>33 X 40 (Black) 33 Gal - 16 microns PCR* Trash Liner - 10 Rolls of 25 bags - Case 250/cs</t>
  </si>
  <si>
    <t>43 X 48 (Clear) 56 Gal - 22 microns PCR* Trash Liner - 6 Rolls of 25 bags  Case 150/cs</t>
  </si>
  <si>
    <t>43 X 48 (Black)  56 Gal - 22 microns PCR* Trash Liner - 6 Rolls of 25 bags  Case 150/cs</t>
  </si>
  <si>
    <t>38 X 60 (Black) 60 Gal - 16 microns PCR* Trash Liner - 8 Rolls of 25 bags Case 200/cs</t>
  </si>
  <si>
    <t xml:space="preserve">LEED Certified Trash liners must contain 10% post consumers recycle content.   </t>
  </si>
  <si>
    <t>100% Compostable bags - Heritage</t>
  </si>
  <si>
    <t>30X39 - 1.2 mil - (Green) 20 - 30 Gal - 5 Rolls of 25 bags Case 125/cs</t>
  </si>
  <si>
    <t>42X48 - 1 mil - (Green) 40- 45 Gal - 5 Roll of 20 bags Case 100/cs</t>
  </si>
  <si>
    <t>Multi Fold Towel SCAMB540A - 250 towels per pk of 16 pks per case - White</t>
  </si>
  <si>
    <t>Jumbo Toilet Paper 9" - TJ0922 - White</t>
  </si>
  <si>
    <t>Toilet Paper - TS1630E - White</t>
  </si>
  <si>
    <t>Roll Towels - RK800E - Natural</t>
  </si>
  <si>
    <t>C Fold Towels - CB520 - White</t>
  </si>
  <si>
    <t>Single Fold Towels - SK1850E  Natural</t>
  </si>
  <si>
    <t>Paper Product - SCA Tissue North America</t>
  </si>
  <si>
    <t>EnMotion Auto Roll #89460 800 ft. roll 6 rolls per case - White</t>
  </si>
  <si>
    <t>Compact coreless 2-ply toilet paper 36 rolls per case - White</t>
  </si>
  <si>
    <t>enMotion High Capacity Roll Towel Part #89480 6 rolls per case - Brown</t>
  </si>
  <si>
    <t>enMotion wall mount automated touchless towel dispenser Part #56743 Color Splash Blue</t>
  </si>
  <si>
    <t>Compact Quad 4 Roll coreless Toilet Paper Dispenser Part #56743 Color Splash Blue</t>
  </si>
  <si>
    <t>No additional charge to the University</t>
  </si>
  <si>
    <t>EnMotion Roll Towel Dispenser - KC Series 1 Sani Touch Pew Campus only</t>
  </si>
  <si>
    <t>Item for Pew Campus location only</t>
  </si>
  <si>
    <t>Alternate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</si>
</sst>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[$$-1004]#,##0.00"/>
    <numFmt numFmtId="166" formatCode="\$0.00"/>
    <numFmt numFmtId="167" formatCode="\$#,##0.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87D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99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0" fillId="0" borderId="0"/>
  </cellStyleXfs>
  <cellXfs count="115">
    <xf numFmtId="0" fontId="0" fillId="0" borderId="0" xfId="0"/>
    <xf numFmtId="165" fontId="6" fillId="0" borderId="0" xfId="0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left" wrapText="1"/>
    </xf>
    <xf numFmtId="165" fontId="4" fillId="0" borderId="0" xfId="1" applyNumberFormat="1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165" fontId="4" fillId="0" borderId="0" xfId="1" applyNumberFormat="1" applyFont="1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5" fontId="6" fillId="3" borderId="0" xfId="1" applyNumberFormat="1" applyFont="1" applyFill="1" applyBorder="1" applyAlignment="1">
      <alignment horizontal="left" wrapText="1"/>
    </xf>
    <xf numFmtId="166" fontId="10" fillId="0" borderId="0" xfId="0" applyNumberFormat="1" applyFont="1" applyFill="1" applyBorder="1" applyAlignment="1">
      <alignment vertical="center" wrapText="1"/>
    </xf>
    <xf numFmtId="167" fontId="10" fillId="0" borderId="0" xfId="0" applyNumberFormat="1" applyFont="1" applyFill="1" applyBorder="1" applyAlignment="1">
      <alignment vertical="center" wrapText="1"/>
    </xf>
    <xf numFmtId="164" fontId="6" fillId="3" borderId="0" xfId="1" applyNumberFormat="1" applyFont="1" applyFill="1" applyBorder="1" applyAlignment="1">
      <alignment horizontal="center" wrapText="1"/>
    </xf>
    <xf numFmtId="166" fontId="10" fillId="3" borderId="0" xfId="0" applyNumberFormat="1" applyFont="1" applyFill="1" applyBorder="1" applyAlignment="1">
      <alignment vertical="center" wrapText="1"/>
    </xf>
    <xf numFmtId="164" fontId="6" fillId="3" borderId="0" xfId="0" applyNumberFormat="1" applyFont="1" applyFill="1" applyBorder="1" applyAlignment="1">
      <alignment horizontal="center" wrapText="1"/>
    </xf>
    <xf numFmtId="164" fontId="1" fillId="3" borderId="0" xfId="0" applyNumberFormat="1" applyFont="1" applyFill="1" applyBorder="1" applyAlignment="1">
      <alignment horizontal="center"/>
    </xf>
    <xf numFmtId="164" fontId="4" fillId="3" borderId="0" xfId="1" applyNumberFormat="1" applyFont="1" applyFill="1" applyBorder="1" applyAlignment="1">
      <alignment horizontal="center" wrapText="1"/>
    </xf>
    <xf numFmtId="166" fontId="11" fillId="3" borderId="0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166" fontId="11" fillId="0" borderId="0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 vertical="center" wrapText="1"/>
    </xf>
    <xf numFmtId="166" fontId="10" fillId="3" borderId="0" xfId="0" applyNumberFormat="1" applyFont="1" applyFill="1" applyBorder="1" applyAlignment="1">
      <alignment horizontal="center" vertical="center" wrapText="1"/>
    </xf>
    <xf numFmtId="165" fontId="6" fillId="4" borderId="0" xfId="1" applyNumberFormat="1" applyFont="1" applyFill="1" applyBorder="1" applyAlignment="1">
      <alignment horizont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Border="1" applyAlignment="1">
      <alignment horizontal="center" wrapText="1"/>
    </xf>
    <xf numFmtId="165" fontId="6" fillId="6" borderId="0" xfId="0" applyNumberFormat="1" applyFont="1" applyFill="1" applyBorder="1" applyAlignment="1">
      <alignment horizontal="center" wrapText="1"/>
    </xf>
    <xf numFmtId="165" fontId="6" fillId="6" borderId="0" xfId="1" applyNumberFormat="1" applyFont="1" applyFill="1" applyBorder="1" applyAlignment="1">
      <alignment horizontal="center" wrapText="1"/>
    </xf>
    <xf numFmtId="165" fontId="6" fillId="5" borderId="0" xfId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 wrapText="1"/>
    </xf>
    <xf numFmtId="165" fontId="4" fillId="3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center" wrapText="1"/>
    </xf>
    <xf numFmtId="165" fontId="6" fillId="3" borderId="0" xfId="0" applyNumberFormat="1" applyFont="1" applyFill="1" applyBorder="1" applyAlignment="1">
      <alignment horizontal="center" wrapText="1"/>
    </xf>
    <xf numFmtId="165" fontId="6" fillId="7" borderId="0" xfId="0" applyNumberFormat="1" applyFont="1" applyFill="1" applyBorder="1" applyAlignment="1">
      <alignment horizontal="center" wrapText="1"/>
    </xf>
    <xf numFmtId="165" fontId="4" fillId="5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 wrapText="1"/>
    </xf>
    <xf numFmtId="164" fontId="1" fillId="8" borderId="0" xfId="0" applyNumberFormat="1" applyFont="1" applyFill="1" applyBorder="1" applyAlignment="1">
      <alignment horizontal="center"/>
    </xf>
    <xf numFmtId="165" fontId="1" fillId="8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wrapText="1"/>
    </xf>
    <xf numFmtId="0" fontId="1" fillId="1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1" fillId="8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4" fillId="7" borderId="0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2" fillId="3" borderId="0" xfId="0" applyNumberFormat="1" applyFont="1" applyFill="1" applyBorder="1" applyAlignment="1">
      <alignment horizontal="center" wrapText="1"/>
    </xf>
    <xf numFmtId="165" fontId="3" fillId="0" borderId="0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6" fillId="1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vertical="center" wrapText="1"/>
    </xf>
    <xf numFmtId="165" fontId="18" fillId="0" borderId="0" xfId="1" applyNumberFormat="1" applyFont="1" applyFill="1" applyBorder="1" applyAlignment="1">
      <alignment horizontal="center" wrapText="1"/>
    </xf>
    <xf numFmtId="165" fontId="18" fillId="0" borderId="0" xfId="1" applyNumberFormat="1" applyFont="1" applyFill="1" applyBorder="1" applyAlignment="1">
      <alignment horizontal="left" wrapText="1"/>
    </xf>
    <xf numFmtId="44" fontId="19" fillId="0" borderId="0" xfId="2" applyFont="1" applyFill="1" applyBorder="1" applyAlignment="1">
      <alignment vertical="center" wrapText="1"/>
    </xf>
    <xf numFmtId="164" fontId="17" fillId="0" borderId="0" xfId="0" applyNumberFormat="1" applyFont="1" applyBorder="1" applyAlignment="1">
      <alignment vertical="top" wrapText="1"/>
    </xf>
    <xf numFmtId="164" fontId="17" fillId="0" borderId="0" xfId="0" applyNumberFormat="1" applyFont="1" applyFill="1" applyBorder="1"/>
    <xf numFmtId="164" fontId="17" fillId="3" borderId="0" xfId="0" applyNumberFormat="1" applyFont="1" applyFill="1" applyBorder="1"/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164" fontId="4" fillId="3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wrapText="1"/>
    </xf>
    <xf numFmtId="0" fontId="4" fillId="11" borderId="0" xfId="0" applyFont="1" applyFill="1" applyBorder="1" applyAlignment="1" applyProtection="1">
      <alignment horizontal="center" wrapText="1"/>
    </xf>
    <xf numFmtId="0" fontId="4" fillId="12" borderId="0" xfId="0" applyFont="1" applyFill="1" applyBorder="1" applyAlignment="1" applyProtection="1">
      <alignment horizontal="center" wrapText="1"/>
    </xf>
    <xf numFmtId="0" fontId="1" fillId="11" borderId="0" xfId="0" applyFont="1" applyFill="1" applyBorder="1" applyAlignment="1">
      <alignment horizontal="left" wrapText="1"/>
    </xf>
    <xf numFmtId="0" fontId="4" fillId="12" borderId="0" xfId="0" applyFont="1" applyFill="1" applyBorder="1" applyAlignment="1" applyProtection="1">
      <alignment horizontal="left" wrapText="1"/>
    </xf>
    <xf numFmtId="0" fontId="2" fillId="0" borderId="0" xfId="0" applyFont="1" applyBorder="1" applyAlignment="1">
      <alignment horizontal="center"/>
    </xf>
    <xf numFmtId="0" fontId="1" fillId="13" borderId="0" xfId="0" applyFont="1" applyFill="1" applyBorder="1" applyAlignment="1">
      <alignment horizontal="center"/>
    </xf>
    <xf numFmtId="165" fontId="4" fillId="13" borderId="0" xfId="1" applyNumberFormat="1" applyFont="1" applyFill="1" applyBorder="1" applyAlignment="1">
      <alignment horizontal="center" wrapText="1"/>
    </xf>
    <xf numFmtId="165" fontId="6" fillId="13" borderId="0" xfId="1" applyNumberFormat="1" applyFont="1" applyFill="1" applyBorder="1" applyAlignment="1">
      <alignment horizontal="center" wrapText="1"/>
    </xf>
    <xf numFmtId="165" fontId="6" fillId="13" borderId="0" xfId="0" applyNumberFormat="1" applyFont="1" applyFill="1" applyBorder="1" applyAlignment="1">
      <alignment horizontal="center" wrapText="1"/>
    </xf>
  </cellXfs>
  <cellStyles count="4">
    <cellStyle name="Currency" xfId="2" builtinId="4"/>
    <cellStyle name="Currency 2" xfId="1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9999FF"/>
      <color rgb="FF9966FF"/>
      <color rgb="FF9933FF"/>
      <color rgb="FF99FF99"/>
      <color rgb="FFCC99FF"/>
      <color rgb="FFF587D8"/>
      <color rgb="FFF15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90"/>
  <sheetViews>
    <sheetView tabSelected="1" zoomScaleNormal="100" workbookViewId="0">
      <pane xSplit="4" ySplit="2" topLeftCell="AK3" activePane="bottomRight" state="frozen"/>
      <selection pane="topRight" activeCell="E1" sqref="E1"/>
      <selection pane="bottomLeft" activeCell="A3" sqref="A3"/>
      <selection pane="bottomRight" activeCell="AX3" sqref="AX3"/>
    </sheetView>
  </sheetViews>
  <sheetFormatPr defaultRowHeight="12.75" x14ac:dyDescent="0.2"/>
  <cols>
    <col min="1" max="1" width="5" style="25" customWidth="1"/>
    <col min="2" max="2" width="8.42578125" style="25" customWidth="1"/>
    <col min="3" max="3" width="6" style="25" customWidth="1"/>
    <col min="4" max="4" width="24.140625" style="25" customWidth="1"/>
    <col min="5" max="5" width="9.5703125" style="25" customWidth="1"/>
    <col min="6" max="6" width="9.28515625" style="25" customWidth="1"/>
    <col min="7" max="7" width="6.85546875" style="25" customWidth="1"/>
    <col min="8" max="8" width="9.42578125" style="25" bestFit="1" customWidth="1"/>
    <col min="9" max="45" width="9.140625" style="25"/>
    <col min="46" max="46" width="9.5703125" style="25" bestFit="1" customWidth="1"/>
    <col min="47" max="49" width="9.140625" style="25"/>
    <col min="50" max="50" width="9.140625" style="45"/>
    <col min="51" max="16384" width="9.140625" style="25"/>
  </cols>
  <sheetData>
    <row r="1" spans="1:50" ht="30" customHeight="1" x14ac:dyDescent="0.2">
      <c r="D1" s="77" t="s">
        <v>168</v>
      </c>
      <c r="E1" s="110" t="s">
        <v>169</v>
      </c>
      <c r="F1" s="110"/>
      <c r="G1" s="110"/>
      <c r="H1" s="110"/>
      <c r="I1" s="110"/>
      <c r="J1" s="110" t="s">
        <v>171</v>
      </c>
      <c r="K1" s="110"/>
      <c r="L1" s="110"/>
      <c r="M1" s="110"/>
      <c r="N1" s="110"/>
      <c r="O1" s="110" t="s">
        <v>173</v>
      </c>
      <c r="P1" s="110"/>
      <c r="Q1" s="110"/>
      <c r="R1" s="110"/>
      <c r="S1" s="110"/>
      <c r="T1" s="110" t="s">
        <v>174</v>
      </c>
      <c r="U1" s="110"/>
      <c r="V1" s="110"/>
      <c r="W1" s="110"/>
      <c r="X1" s="110"/>
      <c r="Y1" s="110" t="s">
        <v>177</v>
      </c>
      <c r="Z1" s="110"/>
      <c r="AA1" s="110"/>
      <c r="AB1" s="110"/>
      <c r="AC1" s="110"/>
      <c r="AD1" s="110" t="s">
        <v>178</v>
      </c>
      <c r="AE1" s="110"/>
      <c r="AF1" s="110"/>
      <c r="AG1" s="110"/>
      <c r="AH1" s="110"/>
      <c r="AI1" s="110" t="s">
        <v>187</v>
      </c>
      <c r="AJ1" s="110"/>
      <c r="AK1" s="110"/>
      <c r="AL1" s="110"/>
      <c r="AM1" s="110"/>
      <c r="AN1" s="110" t="s">
        <v>179</v>
      </c>
      <c r="AO1" s="110"/>
      <c r="AP1" s="110"/>
      <c r="AQ1" s="110"/>
      <c r="AR1" s="110"/>
      <c r="AS1" s="110" t="s">
        <v>180</v>
      </c>
      <c r="AT1" s="110"/>
      <c r="AU1" s="110"/>
      <c r="AV1" s="110"/>
      <c r="AW1" s="110"/>
    </row>
    <row r="2" spans="1:50" ht="39.950000000000003" customHeight="1" x14ac:dyDescent="0.2">
      <c r="A2" s="14" t="s">
        <v>0</v>
      </c>
      <c r="B2" s="14" t="s">
        <v>1</v>
      </c>
      <c r="C2" s="14" t="s">
        <v>2</v>
      </c>
      <c r="D2" s="14" t="s">
        <v>3</v>
      </c>
      <c r="E2" s="13" t="s">
        <v>4</v>
      </c>
      <c r="F2" s="13" t="s">
        <v>5</v>
      </c>
      <c r="G2" s="14" t="s">
        <v>6</v>
      </c>
      <c r="H2" s="13" t="s">
        <v>7</v>
      </c>
      <c r="I2" s="28" t="s">
        <v>8</v>
      </c>
      <c r="J2" s="13" t="s">
        <v>4</v>
      </c>
      <c r="K2" s="13" t="s">
        <v>5</v>
      </c>
      <c r="L2" s="14" t="s">
        <v>6</v>
      </c>
      <c r="M2" s="13" t="s">
        <v>7</v>
      </c>
      <c r="N2" s="28" t="s">
        <v>8</v>
      </c>
      <c r="O2" s="13" t="s">
        <v>4</v>
      </c>
      <c r="P2" s="13" t="s">
        <v>5</v>
      </c>
      <c r="Q2" s="14" t="s">
        <v>6</v>
      </c>
      <c r="R2" s="13" t="s">
        <v>7</v>
      </c>
      <c r="S2" s="28" t="s">
        <v>8</v>
      </c>
      <c r="T2" s="13" t="s">
        <v>4</v>
      </c>
      <c r="U2" s="13" t="s">
        <v>5</v>
      </c>
      <c r="V2" s="14" t="s">
        <v>6</v>
      </c>
      <c r="W2" s="13" t="s">
        <v>7</v>
      </c>
      <c r="X2" s="28" t="s">
        <v>8</v>
      </c>
      <c r="Y2" s="13" t="s">
        <v>4</v>
      </c>
      <c r="Z2" s="13" t="s">
        <v>5</v>
      </c>
      <c r="AA2" s="14" t="s">
        <v>6</v>
      </c>
      <c r="AB2" s="13" t="s">
        <v>7</v>
      </c>
      <c r="AC2" s="28" t="s">
        <v>8</v>
      </c>
      <c r="AD2" s="13" t="s">
        <v>4</v>
      </c>
      <c r="AE2" s="13" t="s">
        <v>5</v>
      </c>
      <c r="AF2" s="14" t="s">
        <v>6</v>
      </c>
      <c r="AG2" s="13" t="s">
        <v>7</v>
      </c>
      <c r="AH2" s="28" t="s">
        <v>8</v>
      </c>
      <c r="AI2" s="13" t="s">
        <v>4</v>
      </c>
      <c r="AJ2" s="13" t="s">
        <v>5</v>
      </c>
      <c r="AK2" s="14" t="s">
        <v>6</v>
      </c>
      <c r="AL2" s="13" t="s">
        <v>7</v>
      </c>
      <c r="AM2" s="28" t="s">
        <v>8</v>
      </c>
      <c r="AN2" s="13" t="s">
        <v>4</v>
      </c>
      <c r="AO2" s="13" t="s">
        <v>5</v>
      </c>
      <c r="AP2" s="14" t="s">
        <v>6</v>
      </c>
      <c r="AQ2" s="13" t="s">
        <v>7</v>
      </c>
      <c r="AR2" s="28" t="s">
        <v>8</v>
      </c>
      <c r="AS2" s="13" t="s">
        <v>4</v>
      </c>
      <c r="AT2" s="13" t="s">
        <v>5</v>
      </c>
      <c r="AU2" s="14" t="s">
        <v>6</v>
      </c>
      <c r="AV2" s="13" t="s">
        <v>7</v>
      </c>
      <c r="AW2" s="28" t="s">
        <v>8</v>
      </c>
      <c r="AX2" s="78" t="s">
        <v>190</v>
      </c>
    </row>
    <row r="3" spans="1:50" ht="30" customHeight="1" x14ac:dyDescent="0.2">
      <c r="A3" s="29">
        <v>1</v>
      </c>
      <c r="B3" s="29">
        <v>100</v>
      </c>
      <c r="C3" s="29" t="s">
        <v>9</v>
      </c>
      <c r="D3" s="29" t="s">
        <v>10</v>
      </c>
      <c r="E3" s="7"/>
      <c r="F3" s="10"/>
      <c r="G3" s="9"/>
      <c r="H3" s="9"/>
      <c r="I3" s="10"/>
      <c r="O3" s="7"/>
      <c r="P3" s="10"/>
      <c r="Q3" s="9"/>
      <c r="R3" s="9"/>
      <c r="T3" s="7">
        <f>SUM(V3/0.5)</f>
        <v>2.2599999999999998</v>
      </c>
      <c r="U3" s="10">
        <f t="shared" ref="U3:U30" si="0">T3*B3</f>
        <v>225.99999999999997</v>
      </c>
      <c r="V3" s="18">
        <v>1.1299999999999999</v>
      </c>
      <c r="W3" s="9">
        <f t="shared" ref="W3:W30" si="1">V3*B3</f>
        <v>112.99999999999999</v>
      </c>
      <c r="X3" s="10" t="s">
        <v>175</v>
      </c>
      <c r="AD3" s="7">
        <v>2.35</v>
      </c>
      <c r="AE3" s="10">
        <f>AD3*B3</f>
        <v>235</v>
      </c>
      <c r="AF3" s="9">
        <v>1.27</v>
      </c>
      <c r="AG3" s="9">
        <f>AF3*B3</f>
        <v>127</v>
      </c>
      <c r="AI3" s="46"/>
      <c r="AJ3" s="46"/>
      <c r="AK3" s="46"/>
      <c r="AL3" s="46"/>
      <c r="AM3" s="46"/>
      <c r="AN3" s="7"/>
      <c r="AO3" s="10"/>
      <c r="AP3" s="9"/>
      <c r="AQ3" s="9"/>
      <c r="AR3" s="10"/>
      <c r="AS3" s="7">
        <v>2.7</v>
      </c>
      <c r="AT3" s="10">
        <f t="shared" ref="AT3:AT27" si="2">AS3*B3</f>
        <v>270</v>
      </c>
      <c r="AU3" s="9">
        <v>1.3</v>
      </c>
      <c r="AV3" s="9">
        <f t="shared" ref="AV3:AV27" si="3">AU3*B3</f>
        <v>130</v>
      </c>
      <c r="AW3" s="10" t="s">
        <v>181</v>
      </c>
      <c r="AX3" s="45">
        <f>MIN(D3:AW3)</f>
        <v>1.1299999999999999</v>
      </c>
    </row>
    <row r="4" spans="1:50" ht="30" customHeight="1" x14ac:dyDescent="0.2">
      <c r="A4" s="29">
        <v>2</v>
      </c>
      <c r="B4" s="29">
        <v>100</v>
      </c>
      <c r="C4" s="29" t="s">
        <v>11</v>
      </c>
      <c r="D4" s="29" t="s">
        <v>12</v>
      </c>
      <c r="E4" s="7"/>
      <c r="F4" s="10"/>
      <c r="G4" s="9"/>
      <c r="H4" s="9"/>
      <c r="I4" s="10"/>
      <c r="J4" s="7">
        <v>5.44</v>
      </c>
      <c r="K4" s="47">
        <f t="shared" ref="K4:K13" si="4">J4*B4</f>
        <v>544</v>
      </c>
      <c r="L4" s="9">
        <v>3.15</v>
      </c>
      <c r="M4" s="47">
        <f t="shared" ref="M4:M13" si="5">L4*B4</f>
        <v>315</v>
      </c>
      <c r="O4" s="7">
        <v>3.4</v>
      </c>
      <c r="P4" s="10">
        <f>O4*B4</f>
        <v>340</v>
      </c>
      <c r="Q4" s="9">
        <v>2.19</v>
      </c>
      <c r="R4" s="9">
        <f>Q4*B4</f>
        <v>219</v>
      </c>
      <c r="T4" s="7">
        <f t="shared" ref="T4:T67" si="6">SUM(V4/0.5)</f>
        <v>3.88</v>
      </c>
      <c r="U4" s="10">
        <f t="shared" si="0"/>
        <v>388</v>
      </c>
      <c r="V4" s="18">
        <v>1.94</v>
      </c>
      <c r="W4" s="9">
        <f t="shared" si="1"/>
        <v>194</v>
      </c>
      <c r="X4" s="10" t="s">
        <v>175</v>
      </c>
      <c r="AD4" s="9"/>
      <c r="AE4" s="9"/>
      <c r="AF4" s="9"/>
      <c r="AG4" s="9"/>
      <c r="AI4" s="46"/>
      <c r="AJ4" s="46"/>
      <c r="AK4" s="46"/>
      <c r="AL4" s="46"/>
      <c r="AM4" s="46"/>
      <c r="AN4" s="7"/>
      <c r="AO4" s="10"/>
      <c r="AP4" s="9"/>
      <c r="AQ4" s="9"/>
      <c r="AR4" s="10"/>
      <c r="AS4" s="7">
        <v>4.55</v>
      </c>
      <c r="AT4" s="10">
        <f t="shared" si="2"/>
        <v>455</v>
      </c>
      <c r="AU4" s="9">
        <v>2.19</v>
      </c>
      <c r="AV4" s="9">
        <f t="shared" si="3"/>
        <v>219</v>
      </c>
      <c r="AW4" s="10" t="s">
        <v>181</v>
      </c>
      <c r="AX4" s="45">
        <f t="shared" ref="AX4:AX67" si="7">MIN(D4:AW4)</f>
        <v>1.94</v>
      </c>
    </row>
    <row r="5" spans="1:50" ht="30" customHeight="1" x14ac:dyDescent="0.2">
      <c r="A5" s="29">
        <v>3</v>
      </c>
      <c r="B5" s="29">
        <v>10</v>
      </c>
      <c r="C5" s="29" t="s">
        <v>11</v>
      </c>
      <c r="D5" s="29" t="s">
        <v>13</v>
      </c>
      <c r="E5" s="7"/>
      <c r="F5" s="10"/>
      <c r="G5" s="9"/>
      <c r="H5" s="9"/>
      <c r="I5" s="10"/>
      <c r="J5" s="7">
        <v>16</v>
      </c>
      <c r="K5" s="47">
        <f t="shared" si="4"/>
        <v>160</v>
      </c>
      <c r="L5" s="9">
        <v>6.52</v>
      </c>
      <c r="M5" s="47">
        <f t="shared" si="5"/>
        <v>65.199999999999989</v>
      </c>
      <c r="O5" s="7">
        <v>19.77</v>
      </c>
      <c r="P5" s="10">
        <f>O5*B5</f>
        <v>197.7</v>
      </c>
      <c r="Q5" s="9">
        <v>6.8</v>
      </c>
      <c r="R5" s="9">
        <f>Q5*B5</f>
        <v>68</v>
      </c>
      <c r="T5" s="7">
        <f t="shared" si="6"/>
        <v>11.56</v>
      </c>
      <c r="U5" s="10">
        <f t="shared" si="0"/>
        <v>115.60000000000001</v>
      </c>
      <c r="V5" s="18">
        <v>5.78</v>
      </c>
      <c r="W5" s="9">
        <f t="shared" si="1"/>
        <v>57.800000000000004</v>
      </c>
      <c r="X5" s="10" t="s">
        <v>176</v>
      </c>
      <c r="AD5" s="9"/>
      <c r="AE5" s="9"/>
      <c r="AF5" s="9"/>
      <c r="AG5" s="9"/>
      <c r="AI5" s="48">
        <v>13.57</v>
      </c>
      <c r="AJ5" s="48">
        <f t="shared" ref="AJ5:AJ13" si="8">AI5*B5</f>
        <v>135.69999999999999</v>
      </c>
      <c r="AK5" s="48">
        <v>8.14</v>
      </c>
      <c r="AL5" s="48">
        <f t="shared" ref="AL5:AL13" si="9">AK5*B5</f>
        <v>81.400000000000006</v>
      </c>
      <c r="AM5" s="48"/>
      <c r="AN5" s="7"/>
      <c r="AO5" s="10"/>
      <c r="AP5" s="9"/>
      <c r="AQ5" s="9"/>
      <c r="AR5" s="10"/>
      <c r="AS5" s="7">
        <v>20.5</v>
      </c>
      <c r="AT5" s="10">
        <f t="shared" si="2"/>
        <v>205</v>
      </c>
      <c r="AU5" s="9">
        <v>9.86</v>
      </c>
      <c r="AV5" s="9">
        <f t="shared" si="3"/>
        <v>98.6</v>
      </c>
      <c r="AW5" s="10" t="s">
        <v>181</v>
      </c>
      <c r="AX5" s="45">
        <f t="shared" si="7"/>
        <v>5.78</v>
      </c>
    </row>
    <row r="6" spans="1:50" ht="30" customHeight="1" x14ac:dyDescent="0.2">
      <c r="A6" s="29">
        <v>4</v>
      </c>
      <c r="B6" s="29">
        <v>150</v>
      </c>
      <c r="C6" s="29" t="s">
        <v>9</v>
      </c>
      <c r="D6" s="29" t="s">
        <v>14</v>
      </c>
      <c r="E6" s="7"/>
      <c r="F6" s="10"/>
      <c r="G6" s="9"/>
      <c r="H6" s="9"/>
      <c r="I6" s="10"/>
      <c r="J6" s="7">
        <v>7</v>
      </c>
      <c r="K6" s="47">
        <f t="shared" si="4"/>
        <v>1050</v>
      </c>
      <c r="L6" s="9">
        <v>3.15</v>
      </c>
      <c r="M6" s="47">
        <f t="shared" si="5"/>
        <v>472.5</v>
      </c>
      <c r="O6" s="7">
        <v>7.7</v>
      </c>
      <c r="P6" s="10">
        <f>O6*B6</f>
        <v>1155</v>
      </c>
      <c r="Q6" s="9">
        <v>4.95</v>
      </c>
      <c r="R6" s="9">
        <f>Q6*B6</f>
        <v>742.5</v>
      </c>
      <c r="T6" s="7">
        <f t="shared" si="6"/>
        <v>19</v>
      </c>
      <c r="U6" s="10">
        <f t="shared" si="0"/>
        <v>2850</v>
      </c>
      <c r="V6" s="8">
        <v>9.5</v>
      </c>
      <c r="W6" s="9">
        <f t="shared" si="1"/>
        <v>1425</v>
      </c>
      <c r="X6" s="10" t="s">
        <v>176</v>
      </c>
      <c r="AD6" s="9"/>
      <c r="AE6" s="9"/>
      <c r="AF6" s="9"/>
      <c r="AG6" s="9"/>
      <c r="AI6" s="48">
        <v>1.78</v>
      </c>
      <c r="AJ6" s="48">
        <f t="shared" si="8"/>
        <v>267</v>
      </c>
      <c r="AK6" s="49">
        <v>1.07</v>
      </c>
      <c r="AL6" s="48">
        <f t="shared" si="9"/>
        <v>160.5</v>
      </c>
      <c r="AM6" s="48"/>
      <c r="AN6" s="7"/>
      <c r="AO6" s="10"/>
      <c r="AP6" s="9"/>
      <c r="AQ6" s="9"/>
      <c r="AR6" s="10"/>
      <c r="AS6" s="7">
        <v>2</v>
      </c>
      <c r="AT6" s="10">
        <f t="shared" si="2"/>
        <v>300</v>
      </c>
      <c r="AU6" s="50">
        <v>0.96</v>
      </c>
      <c r="AV6" s="9">
        <f t="shared" si="3"/>
        <v>144</v>
      </c>
      <c r="AW6" s="10" t="s">
        <v>181</v>
      </c>
      <c r="AX6" s="45">
        <f t="shared" si="7"/>
        <v>0.96</v>
      </c>
    </row>
    <row r="7" spans="1:50" ht="30" customHeight="1" x14ac:dyDescent="0.2">
      <c r="A7" s="29">
        <v>5</v>
      </c>
      <c r="B7" s="29">
        <v>5</v>
      </c>
      <c r="C7" s="29" t="s">
        <v>11</v>
      </c>
      <c r="D7" s="29" t="s">
        <v>15</v>
      </c>
      <c r="E7" s="7"/>
      <c r="F7" s="10"/>
      <c r="G7" s="9"/>
      <c r="H7" s="9"/>
      <c r="I7" s="10"/>
      <c r="J7" s="7">
        <v>20.81</v>
      </c>
      <c r="K7" s="47">
        <f t="shared" si="4"/>
        <v>104.05</v>
      </c>
      <c r="L7" s="9">
        <v>9.41</v>
      </c>
      <c r="M7" s="47">
        <f t="shared" si="5"/>
        <v>47.05</v>
      </c>
      <c r="O7" s="7"/>
      <c r="P7" s="10"/>
      <c r="Q7" s="9"/>
      <c r="R7" s="9"/>
      <c r="T7" s="7">
        <f t="shared" si="6"/>
        <v>16.5</v>
      </c>
      <c r="U7" s="10">
        <f t="shared" si="0"/>
        <v>82.5</v>
      </c>
      <c r="V7" s="18">
        <v>8.25</v>
      </c>
      <c r="W7" s="9">
        <f t="shared" si="1"/>
        <v>41.25</v>
      </c>
      <c r="X7" s="10" t="s">
        <v>176</v>
      </c>
      <c r="AD7" s="9"/>
      <c r="AE7" s="9"/>
      <c r="AF7" s="9"/>
      <c r="AG7" s="9"/>
      <c r="AI7" s="48">
        <v>29.72</v>
      </c>
      <c r="AJ7" s="48">
        <f t="shared" si="8"/>
        <v>148.6</v>
      </c>
      <c r="AK7" s="48">
        <v>17.829999999999998</v>
      </c>
      <c r="AL7" s="48">
        <f t="shared" si="9"/>
        <v>89.149999999999991</v>
      </c>
      <c r="AM7" s="48"/>
      <c r="AN7" s="7"/>
      <c r="AO7" s="10"/>
      <c r="AP7" s="9"/>
      <c r="AQ7" s="9"/>
      <c r="AR7" s="10"/>
      <c r="AS7" s="7">
        <v>28.6</v>
      </c>
      <c r="AT7" s="10">
        <f t="shared" si="2"/>
        <v>143</v>
      </c>
      <c r="AU7" s="9">
        <v>13.78</v>
      </c>
      <c r="AV7" s="9">
        <f t="shared" si="3"/>
        <v>68.899999999999991</v>
      </c>
      <c r="AW7" s="10" t="s">
        <v>181</v>
      </c>
      <c r="AX7" s="45">
        <f t="shared" si="7"/>
        <v>8.25</v>
      </c>
    </row>
    <row r="8" spans="1:50" ht="30" customHeight="1" x14ac:dyDescent="0.2">
      <c r="A8" s="29">
        <v>6</v>
      </c>
      <c r="B8" s="29">
        <v>175</v>
      </c>
      <c r="C8" s="29" t="s">
        <v>11</v>
      </c>
      <c r="D8" s="29" t="s">
        <v>16</v>
      </c>
      <c r="E8" s="7"/>
      <c r="F8" s="10"/>
      <c r="G8" s="9"/>
      <c r="H8" s="9"/>
      <c r="I8" s="10"/>
      <c r="J8" s="7">
        <v>15.25</v>
      </c>
      <c r="K8" s="47">
        <f t="shared" si="4"/>
        <v>2668.75</v>
      </c>
      <c r="L8" s="9">
        <v>6.98</v>
      </c>
      <c r="M8" s="47">
        <f t="shared" si="5"/>
        <v>1221.5</v>
      </c>
      <c r="O8" s="7"/>
      <c r="P8" s="10"/>
      <c r="Q8" s="9"/>
      <c r="R8" s="9"/>
      <c r="T8" s="7">
        <f t="shared" si="6"/>
        <v>13.52</v>
      </c>
      <c r="U8" s="10">
        <f t="shared" si="0"/>
        <v>2366</v>
      </c>
      <c r="V8" s="18">
        <v>6.76</v>
      </c>
      <c r="W8" s="9">
        <f t="shared" si="1"/>
        <v>1183</v>
      </c>
      <c r="X8" s="10" t="s">
        <v>176</v>
      </c>
      <c r="AD8" s="9"/>
      <c r="AE8" s="9"/>
      <c r="AF8" s="9"/>
      <c r="AG8" s="9"/>
      <c r="AI8" s="48">
        <v>18.850000000000001</v>
      </c>
      <c r="AJ8" s="48">
        <f t="shared" si="8"/>
        <v>3298.7500000000005</v>
      </c>
      <c r="AK8" s="48">
        <v>11.31</v>
      </c>
      <c r="AL8" s="51">
        <f t="shared" si="9"/>
        <v>1979.25</v>
      </c>
      <c r="AM8" s="48"/>
      <c r="AN8" s="7"/>
      <c r="AO8" s="10"/>
      <c r="AP8" s="9"/>
      <c r="AQ8" s="9"/>
      <c r="AR8" s="10"/>
      <c r="AS8" s="7">
        <v>27.95</v>
      </c>
      <c r="AT8" s="10">
        <f t="shared" si="2"/>
        <v>4891.25</v>
      </c>
      <c r="AU8" s="9">
        <v>13.45</v>
      </c>
      <c r="AV8" s="9">
        <f t="shared" si="3"/>
        <v>2353.75</v>
      </c>
      <c r="AW8" s="10" t="s">
        <v>181</v>
      </c>
      <c r="AX8" s="45">
        <f t="shared" si="7"/>
        <v>6.76</v>
      </c>
    </row>
    <row r="9" spans="1:50" ht="30" customHeight="1" x14ac:dyDescent="0.2">
      <c r="A9" s="29">
        <v>7</v>
      </c>
      <c r="B9" s="29">
        <v>150</v>
      </c>
      <c r="C9" s="29" t="s">
        <v>9</v>
      </c>
      <c r="D9" s="29" t="s">
        <v>17</v>
      </c>
      <c r="E9" s="7"/>
      <c r="F9" s="10"/>
      <c r="G9" s="9"/>
      <c r="H9" s="9"/>
      <c r="I9" s="10"/>
      <c r="J9" s="7">
        <v>7.2</v>
      </c>
      <c r="K9" s="47">
        <f t="shared" si="4"/>
        <v>1080</v>
      </c>
      <c r="L9" s="52">
        <v>4.8</v>
      </c>
      <c r="M9" s="47">
        <f t="shared" si="5"/>
        <v>720</v>
      </c>
      <c r="O9" s="7">
        <v>30.91</v>
      </c>
      <c r="P9" s="10">
        <f>O9*B9</f>
        <v>4636.5</v>
      </c>
      <c r="Q9" s="9">
        <v>7.1</v>
      </c>
      <c r="R9" s="9">
        <f>Q9*B9</f>
        <v>1065</v>
      </c>
      <c r="T9" s="7">
        <f t="shared" si="6"/>
        <v>29</v>
      </c>
      <c r="U9" s="10">
        <f t="shared" si="0"/>
        <v>4350</v>
      </c>
      <c r="V9" s="8">
        <v>14.5</v>
      </c>
      <c r="W9" s="9">
        <f t="shared" si="1"/>
        <v>2175</v>
      </c>
      <c r="X9" s="10" t="s">
        <v>176</v>
      </c>
      <c r="AD9" s="9"/>
      <c r="AE9" s="9"/>
      <c r="AF9" s="9"/>
      <c r="AG9" s="9"/>
      <c r="AI9" s="48">
        <v>10.72</v>
      </c>
      <c r="AJ9" s="48">
        <f t="shared" si="8"/>
        <v>1608</v>
      </c>
      <c r="AK9" s="48">
        <v>6.43</v>
      </c>
      <c r="AL9" s="51">
        <f t="shared" si="9"/>
        <v>964.5</v>
      </c>
      <c r="AM9" s="48"/>
      <c r="AN9" s="7"/>
      <c r="AO9" s="10"/>
      <c r="AP9" s="9"/>
      <c r="AQ9" s="9"/>
      <c r="AR9" s="10"/>
      <c r="AS9" s="7">
        <v>37.549999999999997</v>
      </c>
      <c r="AT9" s="10">
        <f t="shared" si="2"/>
        <v>5632.5</v>
      </c>
      <c r="AU9" s="9">
        <v>13.26</v>
      </c>
      <c r="AV9" s="9">
        <f t="shared" si="3"/>
        <v>1989</v>
      </c>
      <c r="AW9" s="10" t="s">
        <v>181</v>
      </c>
      <c r="AX9" s="45">
        <f t="shared" si="7"/>
        <v>4.8</v>
      </c>
    </row>
    <row r="10" spans="1:50" ht="39.950000000000003" customHeight="1" x14ac:dyDescent="0.2">
      <c r="A10" s="29">
        <v>8</v>
      </c>
      <c r="B10" s="29">
        <v>84</v>
      </c>
      <c r="C10" s="29" t="s">
        <v>9</v>
      </c>
      <c r="D10" s="29" t="s">
        <v>18</v>
      </c>
      <c r="E10" s="7"/>
      <c r="F10" s="10"/>
      <c r="G10" s="9"/>
      <c r="H10" s="9"/>
      <c r="I10" s="10"/>
      <c r="J10" s="7">
        <v>83.83</v>
      </c>
      <c r="K10" s="10">
        <f t="shared" si="4"/>
        <v>7041.72</v>
      </c>
      <c r="L10" s="9">
        <v>43.56</v>
      </c>
      <c r="M10" s="9">
        <f t="shared" si="5"/>
        <v>3659.04</v>
      </c>
      <c r="O10" s="7"/>
      <c r="P10" s="10"/>
      <c r="Q10" s="9"/>
      <c r="R10" s="9"/>
      <c r="T10" s="7">
        <f t="shared" si="6"/>
        <v>37.119999999999997</v>
      </c>
      <c r="U10" s="10">
        <f t="shared" si="0"/>
        <v>3118.08</v>
      </c>
      <c r="V10" s="18">
        <v>18.559999999999999</v>
      </c>
      <c r="W10" s="9">
        <f t="shared" si="1"/>
        <v>1559.04</v>
      </c>
      <c r="X10" s="10" t="s">
        <v>175</v>
      </c>
      <c r="AD10" s="7">
        <v>64.599999999999994</v>
      </c>
      <c r="AE10" s="10">
        <f t="shared" ref="AE10:AE17" si="10">AD10*B10</f>
        <v>5426.4</v>
      </c>
      <c r="AF10" s="9">
        <v>42.27</v>
      </c>
      <c r="AG10" s="9">
        <f t="shared" ref="AG10:AG17" si="11">AF10*B10</f>
        <v>3550.6800000000003</v>
      </c>
      <c r="AI10" s="48">
        <v>67.7</v>
      </c>
      <c r="AJ10" s="48">
        <f t="shared" si="8"/>
        <v>5686.8</v>
      </c>
      <c r="AK10" s="48">
        <v>40.619999999999997</v>
      </c>
      <c r="AL10" s="51">
        <f t="shared" si="9"/>
        <v>3412.08</v>
      </c>
      <c r="AM10" s="48"/>
      <c r="AN10" s="7"/>
      <c r="AO10" s="10"/>
      <c r="AP10" s="9">
        <v>42.11</v>
      </c>
      <c r="AQ10" s="9">
        <f>AP10*B10</f>
        <v>3537.24</v>
      </c>
      <c r="AR10" s="10"/>
      <c r="AS10" s="7">
        <v>76.2</v>
      </c>
      <c r="AT10" s="10">
        <f t="shared" si="2"/>
        <v>6400.8</v>
      </c>
      <c r="AU10" s="9">
        <v>33.869999999999997</v>
      </c>
      <c r="AV10" s="9">
        <f t="shared" si="3"/>
        <v>2845.08</v>
      </c>
      <c r="AW10" s="10" t="s">
        <v>181</v>
      </c>
      <c r="AX10" s="45">
        <f t="shared" si="7"/>
        <v>18.559999999999999</v>
      </c>
    </row>
    <row r="11" spans="1:50" ht="30" customHeight="1" x14ac:dyDescent="0.2">
      <c r="A11" s="29">
        <v>9</v>
      </c>
      <c r="B11" s="29">
        <v>12</v>
      </c>
      <c r="C11" s="29" t="s">
        <v>9</v>
      </c>
      <c r="D11" s="29" t="s">
        <v>19</v>
      </c>
      <c r="E11" s="7"/>
      <c r="F11" s="10"/>
      <c r="G11" s="9"/>
      <c r="H11" s="9"/>
      <c r="I11" s="10"/>
      <c r="J11" s="7">
        <v>109.48</v>
      </c>
      <c r="K11" s="10">
        <f t="shared" si="4"/>
        <v>1313.76</v>
      </c>
      <c r="L11" s="9">
        <v>64.400000000000006</v>
      </c>
      <c r="M11" s="9">
        <f t="shared" si="5"/>
        <v>772.80000000000007</v>
      </c>
      <c r="O11" s="7"/>
      <c r="P11" s="10"/>
      <c r="Q11" s="9"/>
      <c r="R11" s="9"/>
      <c r="T11" s="7">
        <f t="shared" si="6"/>
        <v>61.5</v>
      </c>
      <c r="U11" s="10">
        <f t="shared" si="0"/>
        <v>738</v>
      </c>
      <c r="V11" s="18">
        <v>30.75</v>
      </c>
      <c r="W11" s="9">
        <f t="shared" si="1"/>
        <v>369</v>
      </c>
      <c r="X11" s="10" t="s">
        <v>175</v>
      </c>
      <c r="AD11" s="7">
        <v>118.5</v>
      </c>
      <c r="AE11" s="10">
        <f t="shared" si="10"/>
        <v>1422</v>
      </c>
      <c r="AF11" s="9">
        <v>51.19</v>
      </c>
      <c r="AG11" s="9">
        <f t="shared" si="11"/>
        <v>614.28</v>
      </c>
      <c r="AI11" s="48">
        <v>103.18</v>
      </c>
      <c r="AJ11" s="48">
        <f t="shared" si="8"/>
        <v>1238.1600000000001</v>
      </c>
      <c r="AK11" s="48">
        <v>61.91</v>
      </c>
      <c r="AL11" s="51">
        <f t="shared" si="9"/>
        <v>742.92</v>
      </c>
      <c r="AM11" s="48"/>
      <c r="AN11" s="7"/>
      <c r="AO11" s="10"/>
      <c r="AP11" s="9">
        <v>62.44</v>
      </c>
      <c r="AQ11" s="9">
        <f>AP11*B11</f>
        <v>749.28</v>
      </c>
      <c r="AR11" s="10"/>
      <c r="AS11" s="7">
        <v>146.44999999999999</v>
      </c>
      <c r="AT11" s="10">
        <f t="shared" si="2"/>
        <v>1757.3999999999999</v>
      </c>
      <c r="AU11" s="9">
        <v>42.29</v>
      </c>
      <c r="AV11" s="9">
        <f t="shared" si="3"/>
        <v>507.48</v>
      </c>
      <c r="AW11" s="10" t="s">
        <v>181</v>
      </c>
      <c r="AX11" s="45">
        <f t="shared" si="7"/>
        <v>30.75</v>
      </c>
    </row>
    <row r="12" spans="1:50" ht="39.950000000000003" customHeight="1" x14ac:dyDescent="0.2">
      <c r="A12" s="29">
        <v>10</v>
      </c>
      <c r="B12" s="29">
        <v>4</v>
      </c>
      <c r="C12" s="29" t="s">
        <v>9</v>
      </c>
      <c r="D12" s="29" t="s">
        <v>20</v>
      </c>
      <c r="E12" s="7"/>
      <c r="F12" s="10"/>
      <c r="G12" s="9"/>
      <c r="H12" s="9"/>
      <c r="I12" s="10"/>
      <c r="J12" s="7">
        <v>440.35</v>
      </c>
      <c r="K12" s="10">
        <f t="shared" si="4"/>
        <v>1761.4</v>
      </c>
      <c r="L12" s="9">
        <v>188.97</v>
      </c>
      <c r="M12" s="9">
        <f t="shared" si="5"/>
        <v>755.88</v>
      </c>
      <c r="O12" s="7"/>
      <c r="P12" s="10"/>
      <c r="Q12" s="9"/>
      <c r="R12" s="9"/>
      <c r="T12" s="7">
        <f t="shared" si="6"/>
        <v>212.64</v>
      </c>
      <c r="U12" s="10">
        <f t="shared" si="0"/>
        <v>850.56</v>
      </c>
      <c r="V12" s="18">
        <v>106.32</v>
      </c>
      <c r="W12" s="9">
        <f t="shared" si="1"/>
        <v>425.28</v>
      </c>
      <c r="X12" s="10" t="s">
        <v>175</v>
      </c>
      <c r="AD12" s="7">
        <v>258.25</v>
      </c>
      <c r="AE12" s="10">
        <f t="shared" si="10"/>
        <v>1033</v>
      </c>
      <c r="AF12" s="9">
        <v>112.95</v>
      </c>
      <c r="AG12" s="9">
        <f t="shared" si="11"/>
        <v>451.8</v>
      </c>
      <c r="AI12" s="48">
        <v>286.77</v>
      </c>
      <c r="AJ12" s="48">
        <f t="shared" si="8"/>
        <v>1147.08</v>
      </c>
      <c r="AK12" s="48">
        <v>172.06</v>
      </c>
      <c r="AL12" s="51">
        <f t="shared" si="9"/>
        <v>688.24</v>
      </c>
      <c r="AM12" s="48"/>
      <c r="AN12" s="7"/>
      <c r="AO12" s="10"/>
      <c r="AP12" s="9"/>
      <c r="AQ12" s="9"/>
      <c r="AR12" s="10"/>
      <c r="AS12" s="7">
        <v>406.95</v>
      </c>
      <c r="AT12" s="10">
        <f t="shared" si="2"/>
        <v>1627.8</v>
      </c>
      <c r="AU12" s="9">
        <v>129.56</v>
      </c>
      <c r="AV12" s="9">
        <f t="shared" si="3"/>
        <v>518.24</v>
      </c>
      <c r="AW12" s="10" t="s">
        <v>181</v>
      </c>
      <c r="AX12" s="45">
        <f t="shared" si="7"/>
        <v>106.32</v>
      </c>
    </row>
    <row r="13" spans="1:50" ht="50.1" customHeight="1" x14ac:dyDescent="0.2">
      <c r="A13" s="29">
        <v>11</v>
      </c>
      <c r="B13" s="29">
        <v>36</v>
      </c>
      <c r="C13" s="29" t="s">
        <v>9</v>
      </c>
      <c r="D13" s="29" t="s">
        <v>21</v>
      </c>
      <c r="E13" s="7"/>
      <c r="F13" s="10"/>
      <c r="G13" s="9"/>
      <c r="H13" s="9"/>
      <c r="I13" s="10"/>
      <c r="J13" s="7">
        <v>21.02</v>
      </c>
      <c r="K13" s="10">
        <f t="shared" si="4"/>
        <v>756.72</v>
      </c>
      <c r="L13" s="9">
        <v>8.91</v>
      </c>
      <c r="M13" s="9">
        <f t="shared" si="5"/>
        <v>320.76</v>
      </c>
      <c r="O13" s="7"/>
      <c r="P13" s="10"/>
      <c r="Q13" s="9"/>
      <c r="R13" s="9"/>
      <c r="T13" s="7">
        <f t="shared" si="6"/>
        <v>8.5</v>
      </c>
      <c r="U13" s="10">
        <f t="shared" si="0"/>
        <v>306</v>
      </c>
      <c r="V13" s="18">
        <v>4.25</v>
      </c>
      <c r="W13" s="9">
        <f t="shared" si="1"/>
        <v>153</v>
      </c>
      <c r="X13" s="10" t="s">
        <v>175</v>
      </c>
      <c r="AD13" s="7">
        <v>18.09</v>
      </c>
      <c r="AE13" s="10">
        <f t="shared" si="10"/>
        <v>651.24</v>
      </c>
      <c r="AF13" s="9">
        <v>6.19</v>
      </c>
      <c r="AG13" s="9">
        <f t="shared" si="11"/>
        <v>222.84</v>
      </c>
      <c r="AI13" s="48">
        <v>13.68</v>
      </c>
      <c r="AJ13" s="48">
        <f t="shared" si="8"/>
        <v>492.48</v>
      </c>
      <c r="AK13" s="48">
        <v>8.2100000000000009</v>
      </c>
      <c r="AL13" s="48">
        <f t="shared" si="9"/>
        <v>295.56000000000006</v>
      </c>
      <c r="AM13" s="48"/>
      <c r="AN13" s="7"/>
      <c r="AO13" s="10"/>
      <c r="AP13" s="9"/>
      <c r="AQ13" s="9"/>
      <c r="AR13" s="10"/>
      <c r="AS13" s="7">
        <v>19.45</v>
      </c>
      <c r="AT13" s="10">
        <f t="shared" si="2"/>
        <v>700.19999999999993</v>
      </c>
      <c r="AU13" s="9">
        <v>8.6300000000000008</v>
      </c>
      <c r="AV13" s="9">
        <f t="shared" si="3"/>
        <v>310.68</v>
      </c>
      <c r="AW13" s="10" t="s">
        <v>181</v>
      </c>
      <c r="AX13" s="45">
        <f t="shared" si="7"/>
        <v>4.25</v>
      </c>
    </row>
    <row r="14" spans="1:50" ht="39.950000000000003" customHeight="1" x14ac:dyDescent="0.2">
      <c r="A14" s="29">
        <v>12</v>
      </c>
      <c r="B14" s="29">
        <v>620</v>
      </c>
      <c r="C14" s="29" t="s">
        <v>9</v>
      </c>
      <c r="D14" s="29" t="s">
        <v>22</v>
      </c>
      <c r="E14" s="7"/>
      <c r="F14" s="10"/>
      <c r="G14" s="9"/>
      <c r="H14" s="9"/>
      <c r="I14" s="10"/>
      <c r="J14" s="7" t="s">
        <v>172</v>
      </c>
      <c r="K14" s="7" t="s">
        <v>172</v>
      </c>
      <c r="L14" s="7" t="s">
        <v>172</v>
      </c>
      <c r="M14" s="7" t="s">
        <v>172</v>
      </c>
      <c r="O14" s="7"/>
      <c r="P14" s="10"/>
      <c r="Q14" s="9"/>
      <c r="R14" s="9"/>
      <c r="T14" s="7">
        <f t="shared" si="6"/>
        <v>7.58</v>
      </c>
      <c r="U14" s="10">
        <f t="shared" si="0"/>
        <v>4699.6000000000004</v>
      </c>
      <c r="V14" s="18">
        <v>3.79</v>
      </c>
      <c r="W14" s="9">
        <f t="shared" si="1"/>
        <v>2349.8000000000002</v>
      </c>
      <c r="X14" s="10" t="s">
        <v>176</v>
      </c>
      <c r="AD14" s="7">
        <v>13.59</v>
      </c>
      <c r="AE14" s="10">
        <f t="shared" si="10"/>
        <v>8425.7999999999993</v>
      </c>
      <c r="AF14" s="9">
        <v>5.6</v>
      </c>
      <c r="AG14" s="9">
        <f t="shared" si="11"/>
        <v>3472</v>
      </c>
      <c r="AI14" s="46"/>
      <c r="AJ14" s="46"/>
      <c r="AK14" s="46"/>
      <c r="AL14" s="46"/>
      <c r="AM14" s="46"/>
      <c r="AN14" s="7"/>
      <c r="AO14" s="10"/>
      <c r="AP14" s="9">
        <v>42.11</v>
      </c>
      <c r="AQ14" s="9">
        <f>AP14*B14</f>
        <v>26108.2</v>
      </c>
      <c r="AR14" s="10"/>
      <c r="AS14" s="7">
        <v>76.2</v>
      </c>
      <c r="AT14" s="10">
        <f t="shared" si="2"/>
        <v>47244</v>
      </c>
      <c r="AU14" s="9">
        <v>33.869999999999997</v>
      </c>
      <c r="AV14" s="9">
        <f t="shared" si="3"/>
        <v>20999.399999999998</v>
      </c>
      <c r="AW14" s="10" t="s">
        <v>182</v>
      </c>
      <c r="AX14" s="45">
        <f t="shared" si="7"/>
        <v>3.79</v>
      </c>
    </row>
    <row r="15" spans="1:50" ht="51.95" customHeight="1" x14ac:dyDescent="0.2">
      <c r="A15" s="29">
        <v>13</v>
      </c>
      <c r="B15" s="31">
        <v>56</v>
      </c>
      <c r="C15" s="31" t="s">
        <v>9</v>
      </c>
      <c r="D15" s="29" t="s">
        <v>23</v>
      </c>
      <c r="E15" s="7"/>
      <c r="F15" s="10"/>
      <c r="G15" s="9"/>
      <c r="H15" s="9"/>
      <c r="I15" s="10"/>
      <c r="J15" s="7">
        <v>15.18</v>
      </c>
      <c r="K15" s="10">
        <f>J15*B15</f>
        <v>850.07999999999993</v>
      </c>
      <c r="L15" s="9">
        <v>6.44</v>
      </c>
      <c r="M15" s="9">
        <f>L15*B15</f>
        <v>360.64000000000004</v>
      </c>
      <c r="O15" s="7"/>
      <c r="P15" s="10"/>
      <c r="Q15" s="9"/>
      <c r="R15" s="9"/>
      <c r="T15" s="7">
        <f t="shared" si="6"/>
        <v>7.58</v>
      </c>
      <c r="U15" s="10">
        <f t="shared" si="0"/>
        <v>424.48</v>
      </c>
      <c r="V15" s="18">
        <v>3.79</v>
      </c>
      <c r="W15" s="9">
        <f t="shared" si="1"/>
        <v>212.24</v>
      </c>
      <c r="X15" s="10" t="s">
        <v>176</v>
      </c>
      <c r="AD15" s="7">
        <v>13.59</v>
      </c>
      <c r="AE15" s="10">
        <f t="shared" si="10"/>
        <v>761.04</v>
      </c>
      <c r="AF15" s="9">
        <v>5.6</v>
      </c>
      <c r="AG15" s="9">
        <f t="shared" si="11"/>
        <v>313.59999999999997</v>
      </c>
      <c r="AI15" s="48">
        <v>10.08</v>
      </c>
      <c r="AJ15" s="48">
        <f t="shared" ref="AJ15:AJ23" si="12">AI15*B15</f>
        <v>564.48</v>
      </c>
      <c r="AK15" s="48">
        <v>6.05</v>
      </c>
      <c r="AL15" s="48">
        <f t="shared" ref="AL15:AL23" si="13">AK15*B15</f>
        <v>338.8</v>
      </c>
      <c r="AM15" s="48"/>
      <c r="AN15" s="7"/>
      <c r="AO15" s="10"/>
      <c r="AP15" s="9"/>
      <c r="AQ15" s="9"/>
      <c r="AR15" s="10"/>
      <c r="AS15" s="7">
        <v>14.3</v>
      </c>
      <c r="AT15" s="10">
        <f t="shared" si="2"/>
        <v>800.80000000000007</v>
      </c>
      <c r="AU15" s="9">
        <v>4.3600000000000003</v>
      </c>
      <c r="AV15" s="9">
        <f t="shared" si="3"/>
        <v>244.16000000000003</v>
      </c>
      <c r="AW15" s="10" t="s">
        <v>182</v>
      </c>
      <c r="AX15" s="45">
        <f t="shared" si="7"/>
        <v>3.79</v>
      </c>
    </row>
    <row r="16" spans="1:50" ht="39.950000000000003" customHeight="1" x14ac:dyDescent="0.2">
      <c r="A16" s="29">
        <v>14</v>
      </c>
      <c r="B16" s="29">
        <v>12</v>
      </c>
      <c r="C16" s="29" t="s">
        <v>9</v>
      </c>
      <c r="D16" s="29" t="s">
        <v>24</v>
      </c>
      <c r="E16" s="7"/>
      <c r="F16" s="10"/>
      <c r="G16" s="9"/>
      <c r="H16" s="9"/>
      <c r="I16" s="10"/>
      <c r="J16" s="7">
        <v>24.96</v>
      </c>
      <c r="K16" s="10">
        <f>J16*B16</f>
        <v>299.52</v>
      </c>
      <c r="L16" s="9">
        <v>13.35</v>
      </c>
      <c r="M16" s="9">
        <f>L16*B16</f>
        <v>160.19999999999999</v>
      </c>
      <c r="O16" s="7"/>
      <c r="P16" s="10"/>
      <c r="Q16" s="9"/>
      <c r="R16" s="9"/>
      <c r="T16" s="7">
        <f t="shared" si="6"/>
        <v>16.54</v>
      </c>
      <c r="U16" s="10">
        <f t="shared" si="0"/>
        <v>198.48</v>
      </c>
      <c r="V16" s="18">
        <v>8.27</v>
      </c>
      <c r="W16" s="9">
        <f t="shared" si="1"/>
        <v>99.24</v>
      </c>
      <c r="X16" s="10" t="s">
        <v>175</v>
      </c>
      <c r="AD16" s="7">
        <v>29.7</v>
      </c>
      <c r="AE16" s="10">
        <f t="shared" si="10"/>
        <v>356.4</v>
      </c>
      <c r="AF16" s="9">
        <v>10.58</v>
      </c>
      <c r="AG16" s="9">
        <f t="shared" si="11"/>
        <v>126.96000000000001</v>
      </c>
      <c r="AI16" s="48">
        <v>20.87</v>
      </c>
      <c r="AJ16" s="48">
        <f t="shared" si="12"/>
        <v>250.44</v>
      </c>
      <c r="AK16" s="48">
        <v>12.52</v>
      </c>
      <c r="AL16" s="48">
        <f t="shared" si="13"/>
        <v>150.24</v>
      </c>
      <c r="AM16" s="48"/>
      <c r="AN16" s="7"/>
      <c r="AO16" s="10"/>
      <c r="AP16" s="9"/>
      <c r="AQ16" s="9"/>
      <c r="AR16" s="10"/>
      <c r="AS16" s="7">
        <v>29.65</v>
      </c>
      <c r="AT16" s="10">
        <f t="shared" si="2"/>
        <v>355.79999999999995</v>
      </c>
      <c r="AU16" s="9">
        <v>8.9600000000000009</v>
      </c>
      <c r="AV16" s="9">
        <f t="shared" si="3"/>
        <v>107.52000000000001</v>
      </c>
      <c r="AW16" s="10" t="s">
        <v>181</v>
      </c>
      <c r="AX16" s="45">
        <f t="shared" si="7"/>
        <v>8.27</v>
      </c>
    </row>
    <row r="17" spans="1:50" ht="30" customHeight="1" x14ac:dyDescent="0.2">
      <c r="A17" s="29">
        <v>15</v>
      </c>
      <c r="B17" s="29">
        <v>60</v>
      </c>
      <c r="C17" s="29" t="s">
        <v>9</v>
      </c>
      <c r="D17" s="29" t="s">
        <v>25</v>
      </c>
      <c r="E17" s="7"/>
      <c r="F17" s="10"/>
      <c r="G17" s="9"/>
      <c r="H17" s="9"/>
      <c r="I17" s="10"/>
      <c r="J17" s="7">
        <v>24.96</v>
      </c>
      <c r="K17" s="10">
        <f>J17*B17</f>
        <v>1497.6000000000001</v>
      </c>
      <c r="L17" s="9">
        <v>13.35</v>
      </c>
      <c r="M17" s="9">
        <f>L17*B17</f>
        <v>801</v>
      </c>
      <c r="O17" s="7"/>
      <c r="P17" s="10"/>
      <c r="Q17" s="9"/>
      <c r="R17" s="9"/>
      <c r="T17" s="7">
        <f t="shared" si="6"/>
        <v>16.54</v>
      </c>
      <c r="U17" s="10">
        <f t="shared" si="0"/>
        <v>992.4</v>
      </c>
      <c r="V17" s="18">
        <v>8.27</v>
      </c>
      <c r="W17" s="9">
        <f t="shared" si="1"/>
        <v>496.2</v>
      </c>
      <c r="X17" s="10" t="s">
        <v>175</v>
      </c>
      <c r="AD17" s="7">
        <v>41.25</v>
      </c>
      <c r="AE17" s="10">
        <f t="shared" si="10"/>
        <v>2475</v>
      </c>
      <c r="AF17" s="9">
        <v>11.41</v>
      </c>
      <c r="AG17" s="9">
        <f t="shared" si="11"/>
        <v>684.6</v>
      </c>
      <c r="AI17" s="48">
        <v>20.87</v>
      </c>
      <c r="AJ17" s="48">
        <f t="shared" si="12"/>
        <v>1252.2</v>
      </c>
      <c r="AK17" s="48">
        <v>12.52</v>
      </c>
      <c r="AL17" s="51">
        <f t="shared" si="13"/>
        <v>751.19999999999993</v>
      </c>
      <c r="AM17" s="48"/>
      <c r="AN17" s="7"/>
      <c r="AO17" s="10"/>
      <c r="AP17" s="9">
        <v>12.99</v>
      </c>
      <c r="AQ17" s="9">
        <f>AP17*B17</f>
        <v>779.4</v>
      </c>
      <c r="AR17" s="10"/>
      <c r="AS17" s="7">
        <v>29.65</v>
      </c>
      <c r="AT17" s="10">
        <f t="shared" si="2"/>
        <v>1779</v>
      </c>
      <c r="AU17" s="9">
        <v>8.9600000000000009</v>
      </c>
      <c r="AV17" s="9">
        <f t="shared" si="3"/>
        <v>537.6</v>
      </c>
      <c r="AW17" s="10" t="s">
        <v>181</v>
      </c>
      <c r="AX17" s="45">
        <f t="shared" si="7"/>
        <v>8.27</v>
      </c>
    </row>
    <row r="18" spans="1:50" ht="30" customHeight="1" x14ac:dyDescent="0.2">
      <c r="A18" s="29">
        <v>16</v>
      </c>
      <c r="B18" s="29">
        <v>60</v>
      </c>
      <c r="C18" s="29" t="s">
        <v>9</v>
      </c>
      <c r="D18" s="29" t="s">
        <v>26</v>
      </c>
      <c r="E18" s="7"/>
      <c r="F18" s="10"/>
      <c r="G18" s="9"/>
      <c r="H18" s="10"/>
      <c r="I18" s="10"/>
      <c r="J18" s="7">
        <v>11.02</v>
      </c>
      <c r="K18" s="10">
        <f>J18*B18</f>
        <v>661.19999999999993</v>
      </c>
      <c r="L18" s="9">
        <v>4.1500000000000004</v>
      </c>
      <c r="M18" s="10">
        <f>L18*B18</f>
        <v>249.00000000000003</v>
      </c>
      <c r="O18" s="7"/>
      <c r="P18" s="10"/>
      <c r="Q18" s="9"/>
      <c r="R18" s="10"/>
      <c r="T18" s="7">
        <f t="shared" si="6"/>
        <v>6.68</v>
      </c>
      <c r="U18" s="10">
        <f t="shared" si="0"/>
        <v>400.79999999999995</v>
      </c>
      <c r="V18" s="18">
        <v>3.34</v>
      </c>
      <c r="W18" s="9">
        <f t="shared" si="1"/>
        <v>200.39999999999998</v>
      </c>
      <c r="X18" s="10" t="s">
        <v>175</v>
      </c>
      <c r="AD18" s="9"/>
      <c r="AE18" s="9"/>
      <c r="AF18" s="9"/>
      <c r="AG18" s="9"/>
      <c r="AI18" s="48">
        <v>6.05</v>
      </c>
      <c r="AJ18" s="48">
        <f t="shared" si="12"/>
        <v>363</v>
      </c>
      <c r="AK18" s="48">
        <v>3.63</v>
      </c>
      <c r="AL18" s="48">
        <f t="shared" si="13"/>
        <v>217.79999999999998</v>
      </c>
      <c r="AM18" s="48"/>
      <c r="AN18" s="7"/>
      <c r="AO18" s="10"/>
      <c r="AP18" s="9"/>
      <c r="AQ18" s="10"/>
      <c r="AR18" s="10"/>
      <c r="AS18" s="7">
        <v>9.1</v>
      </c>
      <c r="AT18" s="10">
        <f t="shared" si="2"/>
        <v>546</v>
      </c>
      <c r="AU18" s="50">
        <v>2.78</v>
      </c>
      <c r="AV18" s="9">
        <f t="shared" si="3"/>
        <v>166.79999999999998</v>
      </c>
      <c r="AW18" s="10" t="s">
        <v>181</v>
      </c>
      <c r="AX18" s="45">
        <f t="shared" si="7"/>
        <v>2.78</v>
      </c>
    </row>
    <row r="19" spans="1:50" ht="30" customHeight="1" x14ac:dyDescent="0.2">
      <c r="A19" s="29">
        <v>17</v>
      </c>
      <c r="B19" s="29">
        <v>100</v>
      </c>
      <c r="C19" s="29" t="s">
        <v>9</v>
      </c>
      <c r="D19" s="29" t="s">
        <v>137</v>
      </c>
      <c r="E19" s="7"/>
      <c r="F19" s="10"/>
      <c r="G19" s="9"/>
      <c r="H19" s="9"/>
      <c r="I19" s="10"/>
      <c r="J19" s="7">
        <v>3.3</v>
      </c>
      <c r="K19" s="10">
        <f>J19*B19</f>
        <v>330</v>
      </c>
      <c r="L19" s="9">
        <v>2.06</v>
      </c>
      <c r="M19" s="9">
        <f>L19*B19</f>
        <v>206</v>
      </c>
      <c r="O19" s="7"/>
      <c r="P19" s="10"/>
      <c r="Q19" s="9"/>
      <c r="R19" s="9"/>
      <c r="T19" s="7">
        <f t="shared" si="6"/>
        <v>1.44</v>
      </c>
      <c r="U19" s="10">
        <f t="shared" si="0"/>
        <v>144</v>
      </c>
      <c r="V19" s="18">
        <v>0.72</v>
      </c>
      <c r="W19" s="9">
        <f t="shared" si="1"/>
        <v>72</v>
      </c>
      <c r="X19" s="10" t="s">
        <v>175</v>
      </c>
      <c r="AD19" s="9"/>
      <c r="AE19" s="9"/>
      <c r="AF19" s="9"/>
      <c r="AG19" s="9"/>
      <c r="AI19" s="48">
        <v>74.87</v>
      </c>
      <c r="AJ19" s="48">
        <f t="shared" si="12"/>
        <v>7487</v>
      </c>
      <c r="AK19" s="48">
        <v>44.92</v>
      </c>
      <c r="AL19" s="51">
        <f t="shared" si="13"/>
        <v>4492</v>
      </c>
      <c r="AM19" s="48"/>
      <c r="AN19" s="7"/>
      <c r="AO19" s="10"/>
      <c r="AP19" s="9"/>
      <c r="AQ19" s="9"/>
      <c r="AR19" s="10"/>
      <c r="AS19" s="7">
        <v>2.21</v>
      </c>
      <c r="AT19" s="10">
        <f t="shared" si="2"/>
        <v>221</v>
      </c>
      <c r="AU19" s="9">
        <v>1</v>
      </c>
      <c r="AV19" s="9">
        <f t="shared" si="3"/>
        <v>100</v>
      </c>
      <c r="AW19" s="10" t="s">
        <v>181</v>
      </c>
      <c r="AX19" s="45">
        <f t="shared" si="7"/>
        <v>0.72</v>
      </c>
    </row>
    <row r="20" spans="1:50" ht="39.950000000000003" customHeight="1" x14ac:dyDescent="0.2">
      <c r="A20" s="29">
        <v>18</v>
      </c>
      <c r="B20" s="29">
        <v>330</v>
      </c>
      <c r="C20" s="29" t="s">
        <v>9</v>
      </c>
      <c r="D20" s="29" t="s">
        <v>138</v>
      </c>
      <c r="E20" s="7"/>
      <c r="F20" s="10"/>
      <c r="G20" s="9"/>
      <c r="H20" s="9"/>
      <c r="I20" s="10"/>
      <c r="J20" s="7" t="s">
        <v>172</v>
      </c>
      <c r="K20" s="10" t="s">
        <v>172</v>
      </c>
      <c r="L20" s="9" t="s">
        <v>172</v>
      </c>
      <c r="M20" s="9" t="s">
        <v>172</v>
      </c>
      <c r="O20" s="7"/>
      <c r="P20" s="10"/>
      <c r="Q20" s="9"/>
      <c r="R20" s="9"/>
      <c r="T20" s="7">
        <f t="shared" si="6"/>
        <v>1.46</v>
      </c>
      <c r="U20" s="10">
        <f t="shared" si="0"/>
        <v>481.8</v>
      </c>
      <c r="V20" s="18">
        <v>0.73</v>
      </c>
      <c r="W20" s="9">
        <f t="shared" si="1"/>
        <v>240.9</v>
      </c>
      <c r="X20" s="10" t="s">
        <v>175</v>
      </c>
      <c r="AD20" s="9"/>
      <c r="AE20" s="9"/>
      <c r="AF20" s="9"/>
      <c r="AG20" s="9"/>
      <c r="AI20" s="48">
        <v>5.93</v>
      </c>
      <c r="AJ20" s="48">
        <f t="shared" si="12"/>
        <v>1956.8999999999999</v>
      </c>
      <c r="AK20" s="48">
        <v>3.56</v>
      </c>
      <c r="AL20" s="51">
        <f t="shared" si="13"/>
        <v>1174.8</v>
      </c>
      <c r="AM20" s="48"/>
      <c r="AN20" s="7"/>
      <c r="AO20" s="10"/>
      <c r="AP20" s="9">
        <v>8.66</v>
      </c>
      <c r="AQ20" s="9">
        <f>AP20*B20</f>
        <v>2857.8</v>
      </c>
      <c r="AR20" s="10"/>
      <c r="AS20" s="7">
        <v>2.42</v>
      </c>
      <c r="AT20" s="10">
        <f t="shared" si="2"/>
        <v>798.6</v>
      </c>
      <c r="AU20" s="9">
        <v>1.1000000000000001</v>
      </c>
      <c r="AV20" s="9">
        <f t="shared" si="3"/>
        <v>363.00000000000006</v>
      </c>
      <c r="AW20" s="10" t="s">
        <v>181</v>
      </c>
      <c r="AX20" s="45">
        <f t="shared" si="7"/>
        <v>0.73</v>
      </c>
    </row>
    <row r="21" spans="1:50" ht="39.950000000000003" customHeight="1" x14ac:dyDescent="0.2">
      <c r="A21" s="29">
        <v>19</v>
      </c>
      <c r="B21" s="29">
        <v>20</v>
      </c>
      <c r="C21" s="29" t="s">
        <v>9</v>
      </c>
      <c r="D21" s="29" t="s">
        <v>146</v>
      </c>
      <c r="E21" s="7"/>
      <c r="F21" s="10"/>
      <c r="G21" s="9"/>
      <c r="H21" s="9"/>
      <c r="I21" s="10"/>
      <c r="J21" s="7">
        <v>1.47</v>
      </c>
      <c r="K21" s="10">
        <f>J21*B21</f>
        <v>29.4</v>
      </c>
      <c r="L21" s="9">
        <v>0.95</v>
      </c>
      <c r="M21" s="9">
        <f>L21*B21</f>
        <v>19</v>
      </c>
      <c r="O21" s="7"/>
      <c r="P21" s="10"/>
      <c r="Q21" s="9"/>
      <c r="R21" s="9"/>
      <c r="T21" s="7">
        <f t="shared" si="6"/>
        <v>1.88</v>
      </c>
      <c r="U21" s="10">
        <f t="shared" si="0"/>
        <v>37.599999999999994</v>
      </c>
      <c r="V21" s="18">
        <v>0.94</v>
      </c>
      <c r="W21" s="9">
        <f t="shared" si="1"/>
        <v>18.799999999999997</v>
      </c>
      <c r="X21" s="10" t="s">
        <v>175</v>
      </c>
      <c r="AD21" s="9"/>
      <c r="AE21" s="9"/>
      <c r="AF21" s="9"/>
      <c r="AG21" s="9"/>
      <c r="AI21" s="48">
        <v>28.9</v>
      </c>
      <c r="AJ21" s="48">
        <f t="shared" si="12"/>
        <v>578</v>
      </c>
      <c r="AK21" s="48">
        <v>17.34</v>
      </c>
      <c r="AL21" s="48">
        <f t="shared" si="13"/>
        <v>346.8</v>
      </c>
      <c r="AM21" s="48"/>
      <c r="AN21" s="7"/>
      <c r="AO21" s="10"/>
      <c r="AP21" s="9">
        <v>26.92</v>
      </c>
      <c r="AQ21" s="9">
        <f>AP21*B21</f>
        <v>538.40000000000009</v>
      </c>
      <c r="AR21" s="10"/>
      <c r="AS21" s="7">
        <v>6.11</v>
      </c>
      <c r="AT21" s="10">
        <f t="shared" si="2"/>
        <v>122.2</v>
      </c>
      <c r="AU21" s="9">
        <v>2.78</v>
      </c>
      <c r="AV21" s="9">
        <f t="shared" si="3"/>
        <v>55.599999999999994</v>
      </c>
      <c r="AW21" s="10" t="s">
        <v>181</v>
      </c>
      <c r="AX21" s="45">
        <f t="shared" si="7"/>
        <v>0.94</v>
      </c>
    </row>
    <row r="22" spans="1:50" ht="39.950000000000003" customHeight="1" x14ac:dyDescent="0.2">
      <c r="A22" s="29">
        <v>20</v>
      </c>
      <c r="B22" s="29">
        <v>600</v>
      </c>
      <c r="C22" s="29" t="s">
        <v>9</v>
      </c>
      <c r="D22" s="29" t="s">
        <v>139</v>
      </c>
      <c r="E22" s="7"/>
      <c r="F22" s="10"/>
      <c r="G22" s="9"/>
      <c r="H22" s="9"/>
      <c r="I22" s="10"/>
      <c r="J22" s="7">
        <v>0.93</v>
      </c>
      <c r="K22" s="10">
        <f>J22*B22</f>
        <v>558</v>
      </c>
      <c r="L22" s="9">
        <v>0.4</v>
      </c>
      <c r="M22" s="9">
        <f>L22*B22</f>
        <v>240</v>
      </c>
      <c r="O22" s="7"/>
      <c r="P22" s="10"/>
      <c r="Q22" s="9"/>
      <c r="R22" s="9"/>
      <c r="T22" s="7">
        <f t="shared" si="6"/>
        <v>0.56000000000000005</v>
      </c>
      <c r="U22" s="10">
        <f t="shared" si="0"/>
        <v>336.00000000000006</v>
      </c>
      <c r="V22" s="18">
        <v>0.28000000000000003</v>
      </c>
      <c r="W22" s="9">
        <f t="shared" si="1"/>
        <v>168.00000000000003</v>
      </c>
      <c r="X22" s="10" t="s">
        <v>175</v>
      </c>
      <c r="AD22" s="9"/>
      <c r="AE22" s="9"/>
      <c r="AF22" s="9"/>
      <c r="AG22" s="9"/>
      <c r="AI22" s="48">
        <v>4.5199999999999996</v>
      </c>
      <c r="AJ22" s="48">
        <f t="shared" si="12"/>
        <v>2711.9999999999995</v>
      </c>
      <c r="AK22" s="48">
        <v>2.71</v>
      </c>
      <c r="AL22" s="51">
        <f t="shared" si="13"/>
        <v>1626</v>
      </c>
      <c r="AM22" s="48"/>
      <c r="AN22" s="7"/>
      <c r="AO22" s="10"/>
      <c r="AP22" s="9">
        <v>10.49</v>
      </c>
      <c r="AQ22" s="9">
        <f>AP22*B22</f>
        <v>6294</v>
      </c>
      <c r="AR22" s="10"/>
      <c r="AS22" s="7">
        <v>0.93</v>
      </c>
      <c r="AT22" s="10">
        <f t="shared" si="2"/>
        <v>558</v>
      </c>
      <c r="AU22" s="9">
        <v>0.42</v>
      </c>
      <c r="AV22" s="9">
        <f t="shared" si="3"/>
        <v>252</v>
      </c>
      <c r="AW22" s="10" t="s">
        <v>181</v>
      </c>
      <c r="AX22" s="45">
        <f t="shared" si="7"/>
        <v>0.28000000000000003</v>
      </c>
    </row>
    <row r="23" spans="1:50" ht="30" customHeight="1" x14ac:dyDescent="0.2">
      <c r="A23" s="29">
        <v>21</v>
      </c>
      <c r="B23" s="29">
        <v>20</v>
      </c>
      <c r="C23" s="29" t="s">
        <v>9</v>
      </c>
      <c r="D23" s="29" t="s">
        <v>140</v>
      </c>
      <c r="E23" s="7"/>
      <c r="F23" s="10"/>
      <c r="G23" s="9"/>
      <c r="H23" s="9"/>
      <c r="I23" s="10"/>
      <c r="J23" s="7">
        <v>3.22</v>
      </c>
      <c r="K23" s="10">
        <f>J23*B23</f>
        <v>64.400000000000006</v>
      </c>
      <c r="L23" s="9">
        <v>2.1</v>
      </c>
      <c r="M23" s="9">
        <f>L23*B23</f>
        <v>42</v>
      </c>
      <c r="O23" s="7"/>
      <c r="P23" s="10"/>
      <c r="Q23" s="9"/>
      <c r="R23" s="9"/>
      <c r="T23" s="7">
        <f t="shared" si="6"/>
        <v>1.46</v>
      </c>
      <c r="U23" s="10">
        <f t="shared" si="0"/>
        <v>29.2</v>
      </c>
      <c r="V23" s="18">
        <v>0.73</v>
      </c>
      <c r="W23" s="9">
        <f t="shared" si="1"/>
        <v>14.6</v>
      </c>
      <c r="X23" s="10" t="s">
        <v>175</v>
      </c>
      <c r="AD23" s="9"/>
      <c r="AE23" s="9"/>
      <c r="AF23" s="9"/>
      <c r="AG23" s="9"/>
      <c r="AI23" s="48">
        <v>5.88</v>
      </c>
      <c r="AJ23" s="48">
        <f t="shared" si="12"/>
        <v>117.6</v>
      </c>
      <c r="AK23" s="48">
        <v>3.53</v>
      </c>
      <c r="AL23" s="48">
        <f t="shared" si="13"/>
        <v>70.599999999999994</v>
      </c>
      <c r="AM23" s="48"/>
      <c r="AN23" s="7"/>
      <c r="AO23" s="10"/>
      <c r="AP23" s="9">
        <v>3.63</v>
      </c>
      <c r="AQ23" s="9">
        <f>AP23*B23</f>
        <v>72.599999999999994</v>
      </c>
      <c r="AR23" s="10"/>
      <c r="AS23" s="7">
        <v>2.4500000000000002</v>
      </c>
      <c r="AT23" s="10">
        <f t="shared" si="2"/>
        <v>49</v>
      </c>
      <c r="AU23" s="9">
        <v>1.1000000000000001</v>
      </c>
      <c r="AV23" s="9">
        <f t="shared" si="3"/>
        <v>22</v>
      </c>
      <c r="AW23" s="10" t="s">
        <v>181</v>
      </c>
      <c r="AX23" s="45">
        <f t="shared" si="7"/>
        <v>0.73</v>
      </c>
    </row>
    <row r="24" spans="1:50" ht="30" customHeight="1" x14ac:dyDescent="0.2">
      <c r="A24" s="29">
        <v>22</v>
      </c>
      <c r="B24" s="29">
        <v>5</v>
      </c>
      <c r="C24" s="29" t="s">
        <v>27</v>
      </c>
      <c r="D24" s="29" t="s">
        <v>28</v>
      </c>
      <c r="E24" s="7"/>
      <c r="F24" s="10"/>
      <c r="G24" s="9"/>
      <c r="H24" s="9"/>
      <c r="I24" s="10"/>
      <c r="J24" s="7">
        <v>60.52</v>
      </c>
      <c r="K24" s="10">
        <f>J24*B24</f>
        <v>302.60000000000002</v>
      </c>
      <c r="L24" s="9">
        <v>35.619999999999997</v>
      </c>
      <c r="M24" s="9">
        <f>L24*B24</f>
        <v>178.1</v>
      </c>
      <c r="O24" s="7"/>
      <c r="P24" s="10"/>
      <c r="Q24" s="9"/>
      <c r="R24" s="9"/>
      <c r="T24" s="7">
        <f t="shared" si="6"/>
        <v>56.36</v>
      </c>
      <c r="U24" s="10">
        <f t="shared" si="0"/>
        <v>281.8</v>
      </c>
      <c r="V24" s="18">
        <v>28.18</v>
      </c>
      <c r="W24" s="9">
        <f t="shared" si="1"/>
        <v>140.9</v>
      </c>
      <c r="X24" s="10" t="s">
        <v>175</v>
      </c>
      <c r="AD24" s="7">
        <v>97.75</v>
      </c>
      <c r="AE24" s="10">
        <f>AD24*B24</f>
        <v>488.75</v>
      </c>
      <c r="AF24" s="9">
        <v>38.33</v>
      </c>
      <c r="AG24" s="9">
        <f>AF24*B24</f>
        <v>191.64999999999998</v>
      </c>
      <c r="AI24" s="46"/>
      <c r="AJ24" s="46"/>
      <c r="AK24" s="46"/>
      <c r="AL24" s="46"/>
      <c r="AM24" s="46"/>
      <c r="AN24" s="7"/>
      <c r="AO24" s="10"/>
      <c r="AP24" s="9"/>
      <c r="AQ24" s="9"/>
      <c r="AR24" s="10"/>
      <c r="AS24" s="7">
        <v>70.05</v>
      </c>
      <c r="AT24" s="10">
        <f t="shared" si="2"/>
        <v>350.25</v>
      </c>
      <c r="AU24" s="9">
        <v>28.41</v>
      </c>
      <c r="AV24" s="9">
        <f t="shared" si="3"/>
        <v>142.05000000000001</v>
      </c>
      <c r="AW24" s="10" t="s">
        <v>181</v>
      </c>
      <c r="AX24" s="45">
        <f t="shared" si="7"/>
        <v>28.18</v>
      </c>
    </row>
    <row r="25" spans="1:50" ht="30" customHeight="1" x14ac:dyDescent="0.2">
      <c r="A25" s="29">
        <v>23</v>
      </c>
      <c r="B25" s="29">
        <v>5</v>
      </c>
      <c r="C25" s="29" t="s">
        <v>27</v>
      </c>
      <c r="D25" s="29" t="s">
        <v>29</v>
      </c>
      <c r="E25" s="10"/>
      <c r="F25" s="10"/>
      <c r="G25" s="9"/>
      <c r="H25" s="9"/>
      <c r="I25" s="10"/>
      <c r="J25" s="10">
        <v>117.25</v>
      </c>
      <c r="K25" s="10">
        <f>J25*B25</f>
        <v>586.25</v>
      </c>
      <c r="L25" s="9">
        <v>75.87</v>
      </c>
      <c r="M25" s="9">
        <f>L25*B25</f>
        <v>379.35</v>
      </c>
      <c r="O25" s="10">
        <v>102.62</v>
      </c>
      <c r="P25" s="10">
        <f>O25*B25</f>
        <v>513.1</v>
      </c>
      <c r="Q25" s="9">
        <v>63</v>
      </c>
      <c r="R25" s="9">
        <f>Q25*B25</f>
        <v>315</v>
      </c>
      <c r="T25" s="7">
        <f t="shared" si="6"/>
        <v>101.36</v>
      </c>
      <c r="U25" s="10">
        <f t="shared" si="0"/>
        <v>506.8</v>
      </c>
      <c r="V25" s="18">
        <v>50.68</v>
      </c>
      <c r="W25" s="9">
        <f t="shared" si="1"/>
        <v>253.4</v>
      </c>
      <c r="X25" s="10" t="s">
        <v>175</v>
      </c>
      <c r="AD25" s="10">
        <v>131.1</v>
      </c>
      <c r="AE25" s="10">
        <f>AD25*B25</f>
        <v>655.5</v>
      </c>
      <c r="AF25" s="9">
        <v>60</v>
      </c>
      <c r="AG25" s="9">
        <f>AF25*B25</f>
        <v>300</v>
      </c>
      <c r="AI25" s="46"/>
      <c r="AJ25" s="46"/>
      <c r="AK25" s="46"/>
      <c r="AL25" s="46"/>
      <c r="AM25" s="46"/>
      <c r="AN25" s="10"/>
      <c r="AO25" s="10"/>
      <c r="AP25" s="9">
        <v>63.19</v>
      </c>
      <c r="AQ25" s="9">
        <f>AP25*B25</f>
        <v>315.95</v>
      </c>
      <c r="AR25" s="10"/>
      <c r="AS25" s="10">
        <v>129.94999999999999</v>
      </c>
      <c r="AT25" s="10">
        <f t="shared" si="2"/>
        <v>649.75</v>
      </c>
      <c r="AU25" s="9">
        <v>55.51</v>
      </c>
      <c r="AV25" s="9">
        <f t="shared" si="3"/>
        <v>277.55</v>
      </c>
      <c r="AW25" s="10" t="s">
        <v>181</v>
      </c>
      <c r="AX25" s="45">
        <f t="shared" si="7"/>
        <v>50.68</v>
      </c>
    </row>
    <row r="26" spans="1:50" ht="30" customHeight="1" x14ac:dyDescent="0.2">
      <c r="A26" s="29">
        <v>24</v>
      </c>
      <c r="B26" s="29">
        <v>2</v>
      </c>
      <c r="C26" s="29" t="s">
        <v>27</v>
      </c>
      <c r="D26" s="29" t="s">
        <v>30</v>
      </c>
      <c r="E26" s="7"/>
      <c r="F26" s="10"/>
      <c r="G26" s="9"/>
      <c r="H26" s="9"/>
      <c r="I26" s="10"/>
      <c r="J26" s="7" t="s">
        <v>172</v>
      </c>
      <c r="K26" s="7" t="s">
        <v>172</v>
      </c>
      <c r="L26" s="7" t="s">
        <v>172</v>
      </c>
      <c r="M26" s="7" t="s">
        <v>172</v>
      </c>
      <c r="O26" s="7"/>
      <c r="P26" s="10"/>
      <c r="Q26" s="9"/>
      <c r="R26" s="9"/>
      <c r="T26" s="7">
        <f t="shared" si="6"/>
        <v>101.36</v>
      </c>
      <c r="U26" s="10">
        <f t="shared" si="0"/>
        <v>202.72</v>
      </c>
      <c r="V26" s="18">
        <v>50.68</v>
      </c>
      <c r="W26" s="9">
        <f t="shared" si="1"/>
        <v>101.36</v>
      </c>
      <c r="X26" s="10" t="s">
        <v>175</v>
      </c>
      <c r="AD26" s="7"/>
      <c r="AE26" s="10"/>
      <c r="AF26" s="9"/>
      <c r="AG26" s="9"/>
      <c r="AI26" s="46"/>
      <c r="AJ26" s="46"/>
      <c r="AK26" s="46"/>
      <c r="AL26" s="46"/>
      <c r="AM26" s="46"/>
      <c r="AN26" s="7"/>
      <c r="AO26" s="10"/>
      <c r="AP26" s="9"/>
      <c r="AQ26" s="9"/>
      <c r="AR26" s="10"/>
      <c r="AS26" s="7">
        <v>128</v>
      </c>
      <c r="AT26" s="10">
        <f t="shared" si="2"/>
        <v>256</v>
      </c>
      <c r="AU26" s="9">
        <v>58.17</v>
      </c>
      <c r="AV26" s="9">
        <f t="shared" si="3"/>
        <v>116.34</v>
      </c>
      <c r="AW26" s="10" t="s">
        <v>181</v>
      </c>
      <c r="AX26" s="45">
        <f t="shared" si="7"/>
        <v>50.68</v>
      </c>
    </row>
    <row r="27" spans="1:50" ht="30" customHeight="1" x14ac:dyDescent="0.2">
      <c r="A27" s="29">
        <v>25</v>
      </c>
      <c r="B27" s="29">
        <v>96</v>
      </c>
      <c r="C27" s="29" t="s">
        <v>27</v>
      </c>
      <c r="D27" s="29" t="s">
        <v>31</v>
      </c>
      <c r="E27" s="7"/>
      <c r="F27" s="10"/>
      <c r="G27" s="9"/>
      <c r="H27" s="9"/>
      <c r="I27" s="10"/>
      <c r="J27" s="7">
        <v>52.22</v>
      </c>
      <c r="K27" s="10">
        <f>J27*B27</f>
        <v>5013.12</v>
      </c>
      <c r="L27" s="9">
        <v>30.75</v>
      </c>
      <c r="M27" s="9">
        <f>L27*B27</f>
        <v>2952</v>
      </c>
      <c r="O27" s="7"/>
      <c r="P27" s="10"/>
      <c r="Q27" s="9"/>
      <c r="R27" s="9"/>
      <c r="T27" s="7">
        <f t="shared" si="6"/>
        <v>23</v>
      </c>
      <c r="U27" s="10">
        <f t="shared" si="0"/>
        <v>2208</v>
      </c>
      <c r="V27" s="18">
        <v>11.5</v>
      </c>
      <c r="W27" s="9">
        <f t="shared" si="1"/>
        <v>1104</v>
      </c>
      <c r="X27" s="10" t="s">
        <v>175</v>
      </c>
      <c r="AD27" s="7">
        <v>31.4</v>
      </c>
      <c r="AE27" s="10">
        <f>AD27*B27</f>
        <v>3014.3999999999996</v>
      </c>
      <c r="AF27" s="9">
        <v>14</v>
      </c>
      <c r="AG27" s="9">
        <f>AF27*B27</f>
        <v>1344</v>
      </c>
      <c r="AI27" s="48">
        <v>49.78</v>
      </c>
      <c r="AJ27" s="48">
        <f>AI27*B27</f>
        <v>4778.88</v>
      </c>
      <c r="AK27" s="48">
        <v>29.87</v>
      </c>
      <c r="AL27" s="51">
        <f>AK27*B27</f>
        <v>2867.52</v>
      </c>
      <c r="AM27" s="48"/>
      <c r="AN27" s="7"/>
      <c r="AO27" s="10"/>
      <c r="AP27" s="9">
        <v>29.22</v>
      </c>
      <c r="AQ27" s="9">
        <f>AP27*B27</f>
        <v>2805.12</v>
      </c>
      <c r="AR27" s="10"/>
      <c r="AS27" s="7">
        <v>32</v>
      </c>
      <c r="AT27" s="10">
        <f t="shared" si="2"/>
        <v>3072</v>
      </c>
      <c r="AU27" s="9">
        <v>12.5</v>
      </c>
      <c r="AV27" s="9">
        <f t="shared" si="3"/>
        <v>1200</v>
      </c>
      <c r="AW27" s="10" t="s">
        <v>181</v>
      </c>
      <c r="AX27" s="45">
        <f t="shared" si="7"/>
        <v>11.5</v>
      </c>
    </row>
    <row r="28" spans="1:50" ht="39.950000000000003" customHeight="1" x14ac:dyDescent="0.2">
      <c r="A28" s="29">
        <v>26</v>
      </c>
      <c r="B28" s="29">
        <v>3</v>
      </c>
      <c r="C28" s="29" t="s">
        <v>27</v>
      </c>
      <c r="D28" s="29" t="s">
        <v>32</v>
      </c>
      <c r="E28" s="7"/>
      <c r="F28" s="10"/>
      <c r="G28" s="9"/>
      <c r="H28" s="9"/>
      <c r="I28" s="10"/>
      <c r="J28" s="7" t="s">
        <v>172</v>
      </c>
      <c r="K28" s="7" t="s">
        <v>172</v>
      </c>
      <c r="L28" s="7" t="s">
        <v>172</v>
      </c>
      <c r="M28" s="7" t="s">
        <v>172</v>
      </c>
      <c r="O28" s="7">
        <v>166.4</v>
      </c>
      <c r="P28" s="10">
        <f>O28*B28</f>
        <v>499.20000000000005</v>
      </c>
      <c r="Q28" s="9">
        <v>85.79</v>
      </c>
      <c r="R28" s="9">
        <f>Q28*B28</f>
        <v>257.37</v>
      </c>
      <c r="T28" s="7">
        <f t="shared" si="6"/>
        <v>156.58000000000001</v>
      </c>
      <c r="U28" s="10">
        <f t="shared" si="0"/>
        <v>469.74</v>
      </c>
      <c r="V28" s="18">
        <v>78.290000000000006</v>
      </c>
      <c r="W28" s="9">
        <f t="shared" si="1"/>
        <v>234.87</v>
      </c>
      <c r="X28" s="10" t="s">
        <v>175</v>
      </c>
      <c r="AD28" s="9"/>
      <c r="AE28" s="9"/>
      <c r="AF28" s="9"/>
      <c r="AG28" s="9"/>
      <c r="AI28" s="46"/>
      <c r="AJ28" s="46"/>
      <c r="AK28" s="46"/>
      <c r="AL28" s="46"/>
      <c r="AM28" s="46"/>
      <c r="AN28" s="7"/>
      <c r="AO28" s="10"/>
      <c r="AP28" s="9">
        <v>86.71</v>
      </c>
      <c r="AQ28" s="9">
        <f>AP28*B28</f>
        <v>260.13</v>
      </c>
      <c r="AR28" s="10"/>
      <c r="AS28" s="7" t="s">
        <v>188</v>
      </c>
      <c r="AT28" s="7" t="s">
        <v>188</v>
      </c>
      <c r="AU28" s="7" t="s">
        <v>188</v>
      </c>
      <c r="AV28" s="7" t="s">
        <v>188</v>
      </c>
      <c r="AW28" s="10" t="s">
        <v>183</v>
      </c>
      <c r="AX28" s="45">
        <f t="shared" si="7"/>
        <v>78.290000000000006</v>
      </c>
    </row>
    <row r="29" spans="1:50" ht="39.950000000000003" customHeight="1" x14ac:dyDescent="0.2">
      <c r="A29" s="29">
        <v>27</v>
      </c>
      <c r="B29" s="29">
        <v>2</v>
      </c>
      <c r="C29" s="29" t="s">
        <v>27</v>
      </c>
      <c r="D29" s="29" t="s">
        <v>33</v>
      </c>
      <c r="E29" s="7"/>
      <c r="F29" s="10"/>
      <c r="G29" s="9"/>
      <c r="H29" s="9"/>
      <c r="I29" s="10"/>
      <c r="J29" s="7" t="s">
        <v>172</v>
      </c>
      <c r="K29" s="7" t="s">
        <v>172</v>
      </c>
      <c r="L29" s="7" t="s">
        <v>172</v>
      </c>
      <c r="M29" s="7" t="s">
        <v>172</v>
      </c>
      <c r="O29" s="7">
        <v>196.7</v>
      </c>
      <c r="P29" s="10">
        <f>O29*B29</f>
        <v>393.4</v>
      </c>
      <c r="Q29" s="9">
        <v>97.98</v>
      </c>
      <c r="R29" s="9">
        <f>Q29*B29</f>
        <v>195.96</v>
      </c>
      <c r="T29" s="7">
        <f t="shared" si="6"/>
        <v>177.98</v>
      </c>
      <c r="U29" s="10">
        <f t="shared" si="0"/>
        <v>355.96</v>
      </c>
      <c r="V29" s="18">
        <v>88.99</v>
      </c>
      <c r="W29" s="9">
        <f t="shared" si="1"/>
        <v>177.98</v>
      </c>
      <c r="X29" s="10" t="s">
        <v>175</v>
      </c>
      <c r="AD29" s="9"/>
      <c r="AE29" s="9"/>
      <c r="AF29" s="9"/>
      <c r="AG29" s="9"/>
      <c r="AI29" s="46"/>
      <c r="AJ29" s="46"/>
      <c r="AK29" s="46"/>
      <c r="AL29" s="46"/>
      <c r="AM29" s="46"/>
      <c r="AN29" s="7"/>
      <c r="AO29" s="10"/>
      <c r="AP29" s="9">
        <v>115.6</v>
      </c>
      <c r="AQ29" s="9">
        <f>AP29*B29</f>
        <v>231.2</v>
      </c>
      <c r="AR29" s="10"/>
      <c r="AS29" s="7" t="s">
        <v>188</v>
      </c>
      <c r="AT29" s="7" t="s">
        <v>188</v>
      </c>
      <c r="AU29" s="7" t="s">
        <v>188</v>
      </c>
      <c r="AV29" s="7" t="s">
        <v>188</v>
      </c>
      <c r="AW29" s="10" t="s">
        <v>183</v>
      </c>
      <c r="AX29" s="45">
        <f t="shared" si="7"/>
        <v>88.99</v>
      </c>
    </row>
    <row r="30" spans="1:50" ht="39.950000000000003" customHeight="1" x14ac:dyDescent="0.2">
      <c r="A30" s="29">
        <v>28</v>
      </c>
      <c r="B30" s="29">
        <v>15</v>
      </c>
      <c r="C30" s="29" t="s">
        <v>27</v>
      </c>
      <c r="D30" s="29" t="s">
        <v>34</v>
      </c>
      <c r="E30" s="7"/>
      <c r="F30" s="10"/>
      <c r="G30" s="10"/>
      <c r="H30" s="10"/>
      <c r="I30" s="10"/>
      <c r="J30" s="7" t="s">
        <v>172</v>
      </c>
      <c r="K30" s="7" t="s">
        <v>172</v>
      </c>
      <c r="L30" s="7" t="s">
        <v>172</v>
      </c>
      <c r="M30" s="7" t="s">
        <v>172</v>
      </c>
      <c r="O30" s="7">
        <v>175.4</v>
      </c>
      <c r="P30" s="10">
        <f>O30*B30</f>
        <v>2631</v>
      </c>
      <c r="Q30" s="10">
        <v>89.9</v>
      </c>
      <c r="R30" s="9">
        <f>Q30*B30</f>
        <v>1348.5</v>
      </c>
      <c r="T30" s="7">
        <f t="shared" si="6"/>
        <v>157.97999999999999</v>
      </c>
      <c r="U30" s="10">
        <f t="shared" si="0"/>
        <v>2369.6999999999998</v>
      </c>
      <c r="V30" s="20">
        <v>78.989999999999995</v>
      </c>
      <c r="W30" s="9">
        <f t="shared" si="1"/>
        <v>1184.8499999999999</v>
      </c>
      <c r="X30" s="10" t="s">
        <v>175</v>
      </c>
      <c r="AD30" s="9"/>
      <c r="AE30" s="9"/>
      <c r="AF30" s="9"/>
      <c r="AG30" s="9"/>
      <c r="AI30" s="46"/>
      <c r="AJ30" s="46"/>
      <c r="AK30" s="46"/>
      <c r="AL30" s="46"/>
      <c r="AM30" s="46"/>
      <c r="AN30" s="7"/>
      <c r="AO30" s="10"/>
      <c r="AP30" s="10">
        <v>91.41</v>
      </c>
      <c r="AQ30" s="10">
        <f>AP30*B30</f>
        <v>1371.1499999999999</v>
      </c>
      <c r="AR30" s="10"/>
      <c r="AS30" s="7" t="s">
        <v>188</v>
      </c>
      <c r="AT30" s="7" t="s">
        <v>188</v>
      </c>
      <c r="AU30" s="7" t="s">
        <v>188</v>
      </c>
      <c r="AV30" s="7" t="s">
        <v>188</v>
      </c>
      <c r="AW30" s="10" t="s">
        <v>183</v>
      </c>
      <c r="AX30" s="45">
        <f t="shared" si="7"/>
        <v>78.989999999999995</v>
      </c>
    </row>
    <row r="31" spans="1:50" ht="30" customHeight="1" x14ac:dyDescent="0.2">
      <c r="A31" s="29">
        <v>29</v>
      </c>
      <c r="B31" s="29">
        <v>12</v>
      </c>
      <c r="C31" s="29" t="s">
        <v>9</v>
      </c>
      <c r="D31" s="29" t="s">
        <v>35</v>
      </c>
      <c r="E31" s="7"/>
      <c r="F31" s="10"/>
      <c r="G31" s="10"/>
      <c r="H31" s="10"/>
      <c r="I31" s="10"/>
      <c r="J31" s="7" t="s">
        <v>172</v>
      </c>
      <c r="K31" s="7" t="s">
        <v>172</v>
      </c>
      <c r="L31" s="7" t="s">
        <v>172</v>
      </c>
      <c r="M31" s="7" t="s">
        <v>172</v>
      </c>
      <c r="O31" s="7"/>
      <c r="P31" s="10"/>
      <c r="Q31" s="10"/>
      <c r="R31" s="10"/>
      <c r="T31" s="7" t="s">
        <v>188</v>
      </c>
      <c r="U31" s="7" t="s">
        <v>188</v>
      </c>
      <c r="V31" s="7" t="s">
        <v>188</v>
      </c>
      <c r="W31" s="7" t="s">
        <v>188</v>
      </c>
      <c r="X31" s="10" t="s">
        <v>175</v>
      </c>
      <c r="AD31" s="9"/>
      <c r="AE31" s="9"/>
      <c r="AF31" s="9"/>
      <c r="AG31" s="9"/>
      <c r="AI31" s="46"/>
      <c r="AJ31" s="46"/>
      <c r="AK31" s="46"/>
      <c r="AL31" s="46"/>
      <c r="AM31" s="46"/>
      <c r="AN31" s="7"/>
      <c r="AO31" s="10"/>
      <c r="AP31" s="10"/>
      <c r="AQ31" s="10"/>
      <c r="AR31" s="10"/>
      <c r="AS31" s="7">
        <v>51.8</v>
      </c>
      <c r="AT31" s="10">
        <f t="shared" ref="AT31:AT39" si="14">AS31*B31</f>
        <v>621.59999999999991</v>
      </c>
      <c r="AU31" s="53">
        <v>24.37</v>
      </c>
      <c r="AV31" s="9">
        <f t="shared" ref="AV31:AV39" si="15">AU31*B31</f>
        <v>292.44</v>
      </c>
      <c r="AW31" s="10" t="s">
        <v>181</v>
      </c>
      <c r="AX31" s="45">
        <f t="shared" si="7"/>
        <v>24.37</v>
      </c>
    </row>
    <row r="32" spans="1:50" ht="30" customHeight="1" x14ac:dyDescent="0.2">
      <c r="A32" s="29">
        <v>30</v>
      </c>
      <c r="B32" s="29">
        <v>12</v>
      </c>
      <c r="C32" s="29" t="s">
        <v>9</v>
      </c>
      <c r="D32" s="29" t="s">
        <v>36</v>
      </c>
      <c r="E32" s="7"/>
      <c r="F32" s="10"/>
      <c r="G32" s="9"/>
      <c r="H32" s="9"/>
      <c r="I32" s="10"/>
      <c r="J32" s="7" t="s">
        <v>172</v>
      </c>
      <c r="K32" s="7" t="s">
        <v>172</v>
      </c>
      <c r="L32" s="7" t="s">
        <v>172</v>
      </c>
      <c r="M32" s="7" t="s">
        <v>172</v>
      </c>
      <c r="O32" s="7"/>
      <c r="P32" s="10"/>
      <c r="Q32" s="9"/>
      <c r="R32" s="9"/>
      <c r="T32" s="7" t="s">
        <v>188</v>
      </c>
      <c r="U32" s="7" t="s">
        <v>188</v>
      </c>
      <c r="V32" s="7" t="s">
        <v>188</v>
      </c>
      <c r="W32" s="7" t="s">
        <v>188</v>
      </c>
      <c r="X32" s="10" t="s">
        <v>175</v>
      </c>
      <c r="AD32" s="9"/>
      <c r="AE32" s="9"/>
      <c r="AF32" s="9"/>
      <c r="AG32" s="9"/>
      <c r="AI32" s="46"/>
      <c r="AJ32" s="46"/>
      <c r="AK32" s="46"/>
      <c r="AL32" s="46"/>
      <c r="AM32" s="46"/>
      <c r="AN32" s="7"/>
      <c r="AO32" s="10"/>
      <c r="AP32" s="9"/>
      <c r="AQ32" s="9"/>
      <c r="AR32" s="10"/>
      <c r="AS32" s="7">
        <v>36.450000000000003</v>
      </c>
      <c r="AT32" s="10">
        <f t="shared" si="14"/>
        <v>437.40000000000003</v>
      </c>
      <c r="AU32" s="54">
        <v>17.149999999999999</v>
      </c>
      <c r="AV32" s="9">
        <f t="shared" si="15"/>
        <v>205.79999999999998</v>
      </c>
      <c r="AW32" s="10" t="s">
        <v>181</v>
      </c>
      <c r="AX32" s="45">
        <f t="shared" si="7"/>
        <v>17.149999999999999</v>
      </c>
    </row>
    <row r="33" spans="1:50" ht="30" customHeight="1" x14ac:dyDescent="0.2">
      <c r="A33" s="29">
        <v>31</v>
      </c>
      <c r="B33" s="29">
        <v>300</v>
      </c>
      <c r="C33" s="29" t="s">
        <v>9</v>
      </c>
      <c r="D33" s="29" t="s">
        <v>37</v>
      </c>
      <c r="E33" s="7"/>
      <c r="F33" s="10"/>
      <c r="G33" s="9"/>
      <c r="H33" s="9"/>
      <c r="I33" s="10"/>
      <c r="J33" s="7">
        <v>1.4</v>
      </c>
      <c r="K33" s="10">
        <f t="shared" ref="K33:K39" si="16">J33*B33</f>
        <v>420</v>
      </c>
      <c r="L33" s="9">
        <v>0.7</v>
      </c>
      <c r="M33" s="9">
        <f t="shared" ref="M33:M39" si="17">L33*B33</f>
        <v>210</v>
      </c>
      <c r="O33" s="7"/>
      <c r="P33" s="10"/>
      <c r="Q33" s="9"/>
      <c r="R33" s="9"/>
      <c r="T33" s="7">
        <f t="shared" si="6"/>
        <v>0.9</v>
      </c>
      <c r="U33" s="10">
        <f t="shared" ref="U33:U39" si="18">T33*B33</f>
        <v>270</v>
      </c>
      <c r="V33" s="18">
        <v>0.45</v>
      </c>
      <c r="W33" s="9">
        <f t="shared" ref="W33:W39" si="19">V33*B33</f>
        <v>135</v>
      </c>
      <c r="X33" s="10" t="s">
        <v>175</v>
      </c>
      <c r="AD33" s="7">
        <v>3.05</v>
      </c>
      <c r="AE33" s="10">
        <f>AD33*B33</f>
        <v>915</v>
      </c>
      <c r="AF33" s="9">
        <v>0.56000000000000005</v>
      </c>
      <c r="AG33" s="9">
        <f>AF33*B33</f>
        <v>168.00000000000003</v>
      </c>
      <c r="AI33" s="46"/>
      <c r="AJ33" s="46"/>
      <c r="AK33" s="46"/>
      <c r="AL33" s="46"/>
      <c r="AM33" s="46"/>
      <c r="AN33" s="7"/>
      <c r="AO33" s="10"/>
      <c r="AP33" s="9">
        <v>0.78</v>
      </c>
      <c r="AQ33" s="9">
        <f>AP33*B33</f>
        <v>234</v>
      </c>
      <c r="AR33" s="10"/>
      <c r="AS33" s="7">
        <v>0.95</v>
      </c>
      <c r="AT33" s="10">
        <f t="shared" si="14"/>
        <v>285</v>
      </c>
      <c r="AU33" s="9">
        <v>0.45</v>
      </c>
      <c r="AV33" s="9">
        <f t="shared" si="15"/>
        <v>135</v>
      </c>
      <c r="AW33" s="10" t="s">
        <v>181</v>
      </c>
      <c r="AX33" s="45">
        <f t="shared" si="7"/>
        <v>0.45</v>
      </c>
    </row>
    <row r="34" spans="1:50" ht="30" customHeight="1" x14ac:dyDescent="0.2">
      <c r="A34" s="29">
        <v>32</v>
      </c>
      <c r="B34" s="29">
        <v>50</v>
      </c>
      <c r="C34" s="29" t="s">
        <v>9</v>
      </c>
      <c r="D34" s="29" t="s">
        <v>38</v>
      </c>
      <c r="E34" s="7"/>
      <c r="F34" s="10"/>
      <c r="G34" s="9"/>
      <c r="H34" s="9"/>
      <c r="I34" s="10"/>
      <c r="J34" s="7">
        <v>1.4</v>
      </c>
      <c r="K34" s="10">
        <f t="shared" si="16"/>
        <v>70</v>
      </c>
      <c r="L34" s="9">
        <v>0.73</v>
      </c>
      <c r="M34" s="9">
        <f t="shared" si="17"/>
        <v>36.5</v>
      </c>
      <c r="O34" s="7"/>
      <c r="P34" s="10"/>
      <c r="Q34" s="9"/>
      <c r="R34" s="9"/>
      <c r="T34" s="7">
        <f t="shared" si="6"/>
        <v>0.9</v>
      </c>
      <c r="U34" s="10">
        <f t="shared" si="18"/>
        <v>45</v>
      </c>
      <c r="V34" s="18">
        <v>0.45</v>
      </c>
      <c r="W34" s="9">
        <f t="shared" si="19"/>
        <v>22.5</v>
      </c>
      <c r="X34" s="10" t="s">
        <v>175</v>
      </c>
      <c r="AD34" s="7">
        <v>2.74</v>
      </c>
      <c r="AE34" s="10">
        <f>AD34*B34</f>
        <v>137</v>
      </c>
      <c r="AF34" s="9">
        <v>0.72</v>
      </c>
      <c r="AG34" s="9">
        <f>AF34*B34</f>
        <v>36</v>
      </c>
      <c r="AI34" s="46"/>
      <c r="AJ34" s="46"/>
      <c r="AK34" s="46"/>
      <c r="AL34" s="46"/>
      <c r="AM34" s="46"/>
      <c r="AN34" s="7"/>
      <c r="AO34" s="10"/>
      <c r="AP34" s="9">
        <v>0.67</v>
      </c>
      <c r="AQ34" s="9">
        <f>AP34*B34</f>
        <v>33.5</v>
      </c>
      <c r="AR34" s="10"/>
      <c r="AS34" s="7">
        <v>1.1499999999999999</v>
      </c>
      <c r="AT34" s="10">
        <f t="shared" si="14"/>
        <v>57.499999999999993</v>
      </c>
      <c r="AU34" s="9">
        <v>0.53</v>
      </c>
      <c r="AV34" s="9">
        <f t="shared" si="15"/>
        <v>26.5</v>
      </c>
      <c r="AW34" s="10" t="s">
        <v>181</v>
      </c>
      <c r="AX34" s="45">
        <f t="shared" si="7"/>
        <v>0.45</v>
      </c>
    </row>
    <row r="35" spans="1:50" ht="30" customHeight="1" x14ac:dyDescent="0.2">
      <c r="A35" s="29">
        <v>33</v>
      </c>
      <c r="B35" s="29">
        <v>25</v>
      </c>
      <c r="C35" s="29" t="s">
        <v>27</v>
      </c>
      <c r="D35" s="29" t="s">
        <v>39</v>
      </c>
      <c r="E35" s="7"/>
      <c r="F35" s="10"/>
      <c r="G35" s="9"/>
      <c r="H35" s="9"/>
      <c r="I35" s="10"/>
      <c r="J35" s="7">
        <v>29.93</v>
      </c>
      <c r="K35" s="10">
        <f t="shared" si="16"/>
        <v>748.25</v>
      </c>
      <c r="L35" s="9">
        <v>16.95</v>
      </c>
      <c r="M35" s="9">
        <f t="shared" si="17"/>
        <v>423.75</v>
      </c>
      <c r="O35" s="7"/>
      <c r="P35" s="10"/>
      <c r="Q35" s="9"/>
      <c r="R35" s="9"/>
      <c r="T35" s="7">
        <f t="shared" si="6"/>
        <v>24</v>
      </c>
      <c r="U35" s="10">
        <f t="shared" si="18"/>
        <v>600</v>
      </c>
      <c r="V35" s="18">
        <v>12</v>
      </c>
      <c r="W35" s="9">
        <f t="shared" si="19"/>
        <v>300</v>
      </c>
      <c r="X35" s="10" t="s">
        <v>176</v>
      </c>
      <c r="AD35" s="9"/>
      <c r="AE35" s="9"/>
      <c r="AF35" s="9"/>
      <c r="AG35" s="9"/>
      <c r="AI35" s="48">
        <v>20.75</v>
      </c>
      <c r="AJ35" s="48">
        <f>AI35*B35</f>
        <v>518.75</v>
      </c>
      <c r="AK35" s="48">
        <v>12.45</v>
      </c>
      <c r="AL35" s="48">
        <f>AK35*B35</f>
        <v>311.25</v>
      </c>
      <c r="AM35" s="48"/>
      <c r="AN35" s="7"/>
      <c r="AO35" s="10"/>
      <c r="AP35" s="9"/>
      <c r="AQ35" s="9"/>
      <c r="AR35" s="10"/>
      <c r="AS35" s="7">
        <v>36.049999999999997</v>
      </c>
      <c r="AT35" s="10">
        <f t="shared" si="14"/>
        <v>901.24999999999989</v>
      </c>
      <c r="AU35" s="9">
        <v>16.38</v>
      </c>
      <c r="AV35" s="9">
        <f t="shared" si="15"/>
        <v>409.5</v>
      </c>
      <c r="AW35" s="10" t="s">
        <v>181</v>
      </c>
      <c r="AX35" s="45">
        <f t="shared" si="7"/>
        <v>12</v>
      </c>
    </row>
    <row r="36" spans="1:50" ht="30" customHeight="1" x14ac:dyDescent="0.2">
      <c r="A36" s="29">
        <v>34</v>
      </c>
      <c r="B36" s="29">
        <v>12</v>
      </c>
      <c r="C36" s="29" t="s">
        <v>9</v>
      </c>
      <c r="D36" s="29" t="s">
        <v>40</v>
      </c>
      <c r="E36" s="7"/>
      <c r="F36" s="10"/>
      <c r="G36" s="9"/>
      <c r="H36" s="9"/>
      <c r="I36" s="10"/>
      <c r="J36" s="7">
        <v>10.18</v>
      </c>
      <c r="K36" s="10">
        <f t="shared" si="16"/>
        <v>122.16</v>
      </c>
      <c r="L36" s="9">
        <v>6.25</v>
      </c>
      <c r="M36" s="9">
        <f t="shared" si="17"/>
        <v>75</v>
      </c>
      <c r="O36" s="7"/>
      <c r="P36" s="10"/>
      <c r="Q36" s="9"/>
      <c r="R36" s="9"/>
      <c r="T36" s="7">
        <f t="shared" si="6"/>
        <v>4.58</v>
      </c>
      <c r="U36" s="10">
        <f t="shared" si="18"/>
        <v>54.96</v>
      </c>
      <c r="V36" s="18">
        <v>2.29</v>
      </c>
      <c r="W36" s="9">
        <f t="shared" si="19"/>
        <v>27.48</v>
      </c>
      <c r="X36" s="10" t="s">
        <v>175</v>
      </c>
      <c r="AD36" s="9"/>
      <c r="AE36" s="9"/>
      <c r="AF36" s="9"/>
      <c r="AG36" s="9"/>
      <c r="AI36" s="46"/>
      <c r="AJ36" s="46"/>
      <c r="AK36" s="46"/>
      <c r="AL36" s="46"/>
      <c r="AM36" s="46"/>
      <c r="AN36" s="7"/>
      <c r="AO36" s="10"/>
      <c r="AP36" s="9"/>
      <c r="AQ36" s="9"/>
      <c r="AR36" s="10"/>
      <c r="AS36" s="7">
        <v>9.9</v>
      </c>
      <c r="AT36" s="10">
        <f t="shared" si="14"/>
        <v>118.80000000000001</v>
      </c>
      <c r="AU36" s="9">
        <v>2.91</v>
      </c>
      <c r="AV36" s="9">
        <f t="shared" si="15"/>
        <v>34.92</v>
      </c>
      <c r="AW36" s="10" t="s">
        <v>181</v>
      </c>
      <c r="AX36" s="45">
        <f t="shared" si="7"/>
        <v>2.29</v>
      </c>
    </row>
    <row r="37" spans="1:50" ht="30" customHeight="1" x14ac:dyDescent="0.2">
      <c r="A37" s="29">
        <v>35</v>
      </c>
      <c r="B37" s="29">
        <v>1500</v>
      </c>
      <c r="C37" s="29" t="s">
        <v>9</v>
      </c>
      <c r="D37" s="29" t="s">
        <v>41</v>
      </c>
      <c r="E37" s="7"/>
      <c r="F37" s="10"/>
      <c r="G37" s="9"/>
      <c r="H37" s="9"/>
      <c r="I37" s="10"/>
      <c r="J37" s="7">
        <v>1.25</v>
      </c>
      <c r="K37" s="10">
        <f t="shared" si="16"/>
        <v>1875</v>
      </c>
      <c r="L37" s="9">
        <v>0.74</v>
      </c>
      <c r="M37" s="9">
        <f t="shared" si="17"/>
        <v>1110</v>
      </c>
      <c r="O37" s="7"/>
      <c r="P37" s="10"/>
      <c r="Q37" s="9"/>
      <c r="R37" s="9"/>
      <c r="T37" s="7">
        <f t="shared" si="6"/>
        <v>0.9</v>
      </c>
      <c r="U37" s="10">
        <f t="shared" si="18"/>
        <v>1350</v>
      </c>
      <c r="V37" s="18">
        <v>0.45</v>
      </c>
      <c r="W37" s="9">
        <f t="shared" si="19"/>
        <v>675</v>
      </c>
      <c r="X37" s="10" t="s">
        <v>175</v>
      </c>
      <c r="AD37" s="7">
        <v>2.67</v>
      </c>
      <c r="AE37" s="10">
        <f>AD37*B37</f>
        <v>4005</v>
      </c>
      <c r="AF37" s="9">
        <v>0.67</v>
      </c>
      <c r="AG37" s="9">
        <f>AF37*B37</f>
        <v>1005.0000000000001</v>
      </c>
      <c r="AI37" s="48">
        <v>1.1200000000000001</v>
      </c>
      <c r="AJ37" s="48">
        <f>AI37*B37</f>
        <v>1680.0000000000002</v>
      </c>
      <c r="AK37" s="48">
        <v>0.67</v>
      </c>
      <c r="AL37" s="51">
        <f>AK37*B37</f>
        <v>1005.0000000000001</v>
      </c>
      <c r="AM37" s="48"/>
      <c r="AN37" s="7"/>
      <c r="AO37" s="10"/>
      <c r="AP37" s="9">
        <v>2.6</v>
      </c>
      <c r="AQ37" s="9">
        <f>AP37*B37</f>
        <v>3900</v>
      </c>
      <c r="AR37" s="10"/>
      <c r="AS37" s="7">
        <v>1.5</v>
      </c>
      <c r="AT37" s="10">
        <f t="shared" si="14"/>
        <v>2250</v>
      </c>
      <c r="AU37" s="9">
        <v>0.69</v>
      </c>
      <c r="AV37" s="9">
        <f t="shared" si="15"/>
        <v>1035</v>
      </c>
      <c r="AW37" s="10" t="s">
        <v>181</v>
      </c>
      <c r="AX37" s="45">
        <f t="shared" si="7"/>
        <v>0.45</v>
      </c>
    </row>
    <row r="38" spans="1:50" ht="39.950000000000003" customHeight="1" x14ac:dyDescent="0.2">
      <c r="A38" s="29">
        <v>36</v>
      </c>
      <c r="B38" s="29">
        <v>48</v>
      </c>
      <c r="C38" s="29" t="s">
        <v>9</v>
      </c>
      <c r="D38" s="29" t="s">
        <v>42</v>
      </c>
      <c r="E38" s="7"/>
      <c r="F38" s="10"/>
      <c r="G38" s="9"/>
      <c r="H38" s="9"/>
      <c r="I38" s="10"/>
      <c r="J38" s="7">
        <v>17.059999999999999</v>
      </c>
      <c r="K38" s="10">
        <f t="shared" si="16"/>
        <v>818.87999999999988</v>
      </c>
      <c r="L38" s="9">
        <v>10.1</v>
      </c>
      <c r="M38" s="9">
        <f t="shared" si="17"/>
        <v>484.79999999999995</v>
      </c>
      <c r="O38" s="7"/>
      <c r="P38" s="10"/>
      <c r="Q38" s="9"/>
      <c r="R38" s="9"/>
      <c r="T38" s="7">
        <f t="shared" si="6"/>
        <v>11</v>
      </c>
      <c r="U38" s="10">
        <f t="shared" si="18"/>
        <v>528</v>
      </c>
      <c r="V38" s="8">
        <v>5.5</v>
      </c>
      <c r="W38" s="9">
        <f t="shared" si="19"/>
        <v>264</v>
      </c>
      <c r="X38" s="10" t="s">
        <v>175</v>
      </c>
      <c r="AD38" s="7">
        <v>14.3</v>
      </c>
      <c r="AE38" s="10">
        <f>AD38*B38</f>
        <v>686.40000000000009</v>
      </c>
      <c r="AF38" s="52">
        <v>5.09</v>
      </c>
      <c r="AG38" s="9">
        <f>AF38*B38</f>
        <v>244.32</v>
      </c>
      <c r="AI38" s="48">
        <v>15.6</v>
      </c>
      <c r="AJ38" s="48">
        <f>AI38*B38</f>
        <v>748.8</v>
      </c>
      <c r="AK38" s="48">
        <v>9.36</v>
      </c>
      <c r="AL38" s="48">
        <f>AK38*B38</f>
        <v>449.28</v>
      </c>
      <c r="AM38" s="48"/>
      <c r="AN38" s="7"/>
      <c r="AO38" s="10"/>
      <c r="AP38" s="9"/>
      <c r="AQ38" s="9"/>
      <c r="AR38" s="10"/>
      <c r="AS38" s="7">
        <v>16.5</v>
      </c>
      <c r="AT38" s="10">
        <f t="shared" si="14"/>
        <v>792</v>
      </c>
      <c r="AU38" s="9">
        <v>5.56</v>
      </c>
      <c r="AV38" s="9">
        <f t="shared" si="15"/>
        <v>266.88</v>
      </c>
      <c r="AW38" s="10" t="s">
        <v>181</v>
      </c>
      <c r="AX38" s="45">
        <f t="shared" si="7"/>
        <v>5.09</v>
      </c>
    </row>
    <row r="39" spans="1:50" ht="39.950000000000003" customHeight="1" x14ac:dyDescent="0.2">
      <c r="A39" s="29">
        <v>37</v>
      </c>
      <c r="B39" s="29">
        <v>24</v>
      </c>
      <c r="C39" s="29" t="s">
        <v>9</v>
      </c>
      <c r="D39" s="29" t="s">
        <v>43</v>
      </c>
      <c r="E39" s="7"/>
      <c r="F39" s="10"/>
      <c r="G39" s="9"/>
      <c r="H39" s="9"/>
      <c r="I39" s="10"/>
      <c r="J39" s="7">
        <v>8.4</v>
      </c>
      <c r="K39" s="10">
        <f t="shared" si="16"/>
        <v>201.60000000000002</v>
      </c>
      <c r="L39" s="9">
        <v>5.15</v>
      </c>
      <c r="M39" s="9">
        <f t="shared" si="17"/>
        <v>123.60000000000001</v>
      </c>
      <c r="O39" s="7"/>
      <c r="P39" s="10"/>
      <c r="Q39" s="9"/>
      <c r="R39" s="9"/>
      <c r="T39" s="7">
        <f t="shared" si="6"/>
        <v>4.68</v>
      </c>
      <c r="U39" s="10">
        <f t="shared" si="18"/>
        <v>112.32</v>
      </c>
      <c r="V39" s="18">
        <v>2.34</v>
      </c>
      <c r="W39" s="9">
        <f t="shared" si="19"/>
        <v>56.16</v>
      </c>
      <c r="X39" s="10" t="s">
        <v>175</v>
      </c>
      <c r="AD39" s="7">
        <v>10.050000000000001</v>
      </c>
      <c r="AE39" s="10">
        <f>AD39*B39</f>
        <v>241.20000000000002</v>
      </c>
      <c r="AF39" s="9">
        <v>2.87</v>
      </c>
      <c r="AG39" s="9">
        <f>AF39*B39</f>
        <v>68.88</v>
      </c>
      <c r="AI39" s="46"/>
      <c r="AJ39" s="46"/>
      <c r="AK39" s="46"/>
      <c r="AL39" s="46"/>
      <c r="AM39" s="46"/>
      <c r="AN39" s="7"/>
      <c r="AO39" s="10"/>
      <c r="AP39" s="9">
        <v>5.17</v>
      </c>
      <c r="AQ39" s="9">
        <f>AP39*B39</f>
        <v>124.08</v>
      </c>
      <c r="AR39" s="10"/>
      <c r="AS39" s="7">
        <v>5.65</v>
      </c>
      <c r="AT39" s="10">
        <f t="shared" si="14"/>
        <v>135.60000000000002</v>
      </c>
      <c r="AU39" s="9">
        <v>2.6</v>
      </c>
      <c r="AV39" s="9">
        <f t="shared" si="15"/>
        <v>62.400000000000006</v>
      </c>
      <c r="AW39" s="10" t="s">
        <v>181</v>
      </c>
      <c r="AX39" s="45">
        <f t="shared" si="7"/>
        <v>2.34</v>
      </c>
    </row>
    <row r="40" spans="1:50" ht="39.950000000000003" customHeight="1" x14ac:dyDescent="0.2">
      <c r="A40" s="29">
        <v>38</v>
      </c>
      <c r="B40" s="29">
        <v>24</v>
      </c>
      <c r="C40" s="29" t="s">
        <v>9</v>
      </c>
      <c r="D40" s="29" t="s">
        <v>44</v>
      </c>
      <c r="E40" s="7"/>
      <c r="F40" s="10"/>
      <c r="G40" s="9"/>
      <c r="H40" s="9"/>
      <c r="I40" s="10"/>
      <c r="J40" s="7" t="s">
        <v>172</v>
      </c>
      <c r="K40" s="7" t="s">
        <v>172</v>
      </c>
      <c r="L40" s="7" t="s">
        <v>172</v>
      </c>
      <c r="M40" s="7" t="s">
        <v>172</v>
      </c>
      <c r="O40" s="7"/>
      <c r="P40" s="10"/>
      <c r="Q40" s="9"/>
      <c r="R40" s="9"/>
      <c r="T40" s="7"/>
      <c r="U40" s="10"/>
      <c r="V40" s="8"/>
      <c r="W40" s="9"/>
      <c r="X40" s="10" t="s">
        <v>175</v>
      </c>
      <c r="AD40" s="7">
        <v>7.74</v>
      </c>
      <c r="AE40" s="10">
        <f>AD40*B40</f>
        <v>185.76</v>
      </c>
      <c r="AF40" s="52">
        <v>2.81</v>
      </c>
      <c r="AG40" s="9">
        <f>AF40*B40</f>
        <v>67.44</v>
      </c>
      <c r="AI40" s="46"/>
      <c r="AJ40" s="46"/>
      <c r="AK40" s="46"/>
      <c r="AL40" s="46"/>
      <c r="AM40" s="46"/>
      <c r="AN40" s="7"/>
      <c r="AO40" s="10"/>
      <c r="AP40" s="9"/>
      <c r="AQ40" s="9"/>
      <c r="AR40" s="10"/>
      <c r="AS40" s="7" t="s">
        <v>188</v>
      </c>
      <c r="AT40" s="7" t="s">
        <v>188</v>
      </c>
      <c r="AU40" s="7" t="s">
        <v>188</v>
      </c>
      <c r="AV40" s="7" t="s">
        <v>188</v>
      </c>
      <c r="AW40" s="10"/>
      <c r="AX40" s="45">
        <f t="shared" si="7"/>
        <v>2.81</v>
      </c>
    </row>
    <row r="41" spans="1:50" ht="39.950000000000003" customHeight="1" x14ac:dyDescent="0.2">
      <c r="A41" s="29">
        <v>39</v>
      </c>
      <c r="B41" s="29">
        <v>24</v>
      </c>
      <c r="C41" s="29" t="s">
        <v>9</v>
      </c>
      <c r="D41" s="29" t="s">
        <v>45</v>
      </c>
      <c r="E41" s="7"/>
      <c r="F41" s="10"/>
      <c r="G41" s="9"/>
      <c r="H41" s="9"/>
      <c r="I41" s="10"/>
      <c r="J41" s="7" t="s">
        <v>172</v>
      </c>
      <c r="K41" s="7" t="s">
        <v>172</v>
      </c>
      <c r="L41" s="7" t="s">
        <v>172</v>
      </c>
      <c r="M41" s="7" t="s">
        <v>172</v>
      </c>
      <c r="O41" s="7"/>
      <c r="P41" s="10"/>
      <c r="Q41" s="9"/>
      <c r="R41" s="9"/>
      <c r="T41" s="7"/>
      <c r="U41" s="10"/>
      <c r="V41" s="8"/>
      <c r="W41" s="9"/>
      <c r="X41" s="10" t="s">
        <v>175</v>
      </c>
      <c r="AD41" s="7">
        <v>7.74</v>
      </c>
      <c r="AE41" s="10">
        <f>AD41*B41</f>
        <v>185.76</v>
      </c>
      <c r="AF41" s="52">
        <v>2.81</v>
      </c>
      <c r="AG41" s="9">
        <f>AF41*B41</f>
        <v>67.44</v>
      </c>
      <c r="AI41" s="46"/>
      <c r="AJ41" s="46"/>
      <c r="AK41" s="46"/>
      <c r="AL41" s="46"/>
      <c r="AM41" s="46"/>
      <c r="AN41" s="7"/>
      <c r="AO41" s="10"/>
      <c r="AP41" s="9"/>
      <c r="AQ41" s="9"/>
      <c r="AR41" s="10"/>
      <c r="AS41" s="7" t="s">
        <v>188</v>
      </c>
      <c r="AT41" s="7" t="s">
        <v>188</v>
      </c>
      <c r="AU41" s="7" t="s">
        <v>188</v>
      </c>
      <c r="AV41" s="7" t="s">
        <v>188</v>
      </c>
      <c r="AW41" s="10"/>
      <c r="AX41" s="45">
        <f t="shared" si="7"/>
        <v>2.81</v>
      </c>
    </row>
    <row r="42" spans="1:50" ht="30" customHeight="1" x14ac:dyDescent="0.2">
      <c r="A42" s="29">
        <v>40</v>
      </c>
      <c r="B42" s="32">
        <v>350</v>
      </c>
      <c r="C42" s="31" t="s">
        <v>46</v>
      </c>
      <c r="D42" s="32" t="s">
        <v>47</v>
      </c>
      <c r="E42" s="9">
        <v>3.14</v>
      </c>
      <c r="F42" s="10">
        <f>(E42*B42)</f>
        <v>1099</v>
      </c>
      <c r="G42" s="9">
        <v>3.14</v>
      </c>
      <c r="H42" s="9">
        <f>G42*B42</f>
        <v>1099</v>
      </c>
      <c r="I42" s="11" t="s">
        <v>170</v>
      </c>
      <c r="J42" s="9">
        <v>11.54</v>
      </c>
      <c r="K42" s="10">
        <f t="shared" ref="K42:K49" si="20">J42*B42</f>
        <v>4038.9999999999995</v>
      </c>
      <c r="L42" s="9">
        <v>5.4</v>
      </c>
      <c r="M42" s="9">
        <f t="shared" ref="M42:M48" si="21">L42*B42</f>
        <v>1890.0000000000002</v>
      </c>
      <c r="O42" s="9"/>
      <c r="P42" s="10"/>
      <c r="Q42" s="9"/>
      <c r="R42" s="9"/>
      <c r="T42" s="7">
        <f t="shared" si="6"/>
        <v>5.74</v>
      </c>
      <c r="U42" s="10">
        <f t="shared" ref="U42:U53" si="22">T42*B42</f>
        <v>2009</v>
      </c>
      <c r="V42" s="8">
        <v>2.87</v>
      </c>
      <c r="W42" s="9">
        <f t="shared" ref="W42:W59" si="23">V42*B42</f>
        <v>1004.5</v>
      </c>
      <c r="X42" s="11" t="s">
        <v>175</v>
      </c>
      <c r="AD42" s="9"/>
      <c r="AE42" s="9"/>
      <c r="AF42" s="9"/>
      <c r="AG42" s="9"/>
      <c r="AI42" s="48">
        <v>3.75</v>
      </c>
      <c r="AJ42" s="48">
        <f t="shared" ref="AJ42:AJ47" si="24">AI42*B42</f>
        <v>1312.5</v>
      </c>
      <c r="AK42" s="49">
        <v>2.25</v>
      </c>
      <c r="AL42" s="51">
        <f t="shared" ref="AL42:AL47" si="25">AK42*B42</f>
        <v>787.5</v>
      </c>
      <c r="AM42" s="48"/>
      <c r="AN42" s="9"/>
      <c r="AO42" s="10"/>
      <c r="AP42" s="9">
        <v>4.07</v>
      </c>
      <c r="AQ42" s="9">
        <f>AP42*B42</f>
        <v>1424.5</v>
      </c>
      <c r="AR42" s="11"/>
      <c r="AS42" s="9">
        <v>6.45</v>
      </c>
      <c r="AT42" s="10">
        <f t="shared" ref="AT42:AT49" si="26">AS42*B42</f>
        <v>2257.5</v>
      </c>
      <c r="AU42" s="9">
        <v>2.93</v>
      </c>
      <c r="AV42" s="9">
        <f t="shared" ref="AV42:AV49" si="27">AU42*B42</f>
        <v>1025.5</v>
      </c>
      <c r="AW42" s="11" t="s">
        <v>181</v>
      </c>
      <c r="AX42" s="45">
        <f t="shared" si="7"/>
        <v>2.25</v>
      </c>
    </row>
    <row r="43" spans="1:50" ht="30" customHeight="1" x14ac:dyDescent="0.2">
      <c r="A43" s="29">
        <v>41</v>
      </c>
      <c r="B43" s="32">
        <v>220</v>
      </c>
      <c r="C43" s="31" t="s">
        <v>46</v>
      </c>
      <c r="D43" s="32" t="s">
        <v>48</v>
      </c>
      <c r="E43" s="7">
        <v>3.14</v>
      </c>
      <c r="F43" s="10">
        <f>(E43*B43)</f>
        <v>690.80000000000007</v>
      </c>
      <c r="G43" s="9">
        <v>3.14</v>
      </c>
      <c r="H43" s="9">
        <f>G43*B43</f>
        <v>690.80000000000007</v>
      </c>
      <c r="I43" s="11" t="s">
        <v>170</v>
      </c>
      <c r="J43" s="7">
        <v>11.54</v>
      </c>
      <c r="K43" s="10">
        <f t="shared" si="20"/>
        <v>2538.7999999999997</v>
      </c>
      <c r="L43" s="9">
        <v>5.4</v>
      </c>
      <c r="M43" s="9">
        <f t="shared" si="21"/>
        <v>1188</v>
      </c>
      <c r="O43" s="7"/>
      <c r="P43" s="10"/>
      <c r="Q43" s="9"/>
      <c r="R43" s="9"/>
      <c r="T43" s="7">
        <f t="shared" si="6"/>
        <v>5.74</v>
      </c>
      <c r="U43" s="10">
        <f t="shared" si="22"/>
        <v>1262.8</v>
      </c>
      <c r="V43" s="8">
        <v>2.87</v>
      </c>
      <c r="W43" s="9">
        <f t="shared" si="23"/>
        <v>631.4</v>
      </c>
      <c r="X43" s="11" t="s">
        <v>175</v>
      </c>
      <c r="AD43" s="9"/>
      <c r="AE43" s="9"/>
      <c r="AF43" s="9"/>
      <c r="AG43" s="9"/>
      <c r="AI43" s="48">
        <v>3.75</v>
      </c>
      <c r="AJ43" s="48">
        <f t="shared" si="24"/>
        <v>825</v>
      </c>
      <c r="AK43" s="49">
        <v>2.25</v>
      </c>
      <c r="AL43" s="48">
        <f t="shared" si="25"/>
        <v>495</v>
      </c>
      <c r="AM43" s="48"/>
      <c r="AN43" s="7"/>
      <c r="AO43" s="10"/>
      <c r="AP43" s="9">
        <v>4.3899999999999997</v>
      </c>
      <c r="AQ43" s="9">
        <f>AP43*B43</f>
        <v>965.8</v>
      </c>
      <c r="AR43" s="11"/>
      <c r="AS43" s="7">
        <v>6.45</v>
      </c>
      <c r="AT43" s="10">
        <f t="shared" si="26"/>
        <v>1419</v>
      </c>
      <c r="AU43" s="9">
        <v>2.93</v>
      </c>
      <c r="AV43" s="9">
        <f t="shared" si="27"/>
        <v>644.6</v>
      </c>
      <c r="AW43" s="11" t="s">
        <v>181</v>
      </c>
      <c r="AX43" s="45">
        <f t="shared" si="7"/>
        <v>2.25</v>
      </c>
    </row>
    <row r="44" spans="1:50" ht="30" customHeight="1" x14ac:dyDescent="0.2">
      <c r="A44" s="29">
        <v>42</v>
      </c>
      <c r="B44" s="32">
        <v>525</v>
      </c>
      <c r="C44" s="31" t="s">
        <v>46</v>
      </c>
      <c r="D44" s="32" t="s">
        <v>49</v>
      </c>
      <c r="E44" s="7">
        <v>3.14</v>
      </c>
      <c r="F44" s="10">
        <f>(E44*B44)</f>
        <v>1648.5</v>
      </c>
      <c r="G44" s="7">
        <v>3.14</v>
      </c>
      <c r="H44" s="9">
        <f>G44*B44</f>
        <v>1648.5</v>
      </c>
      <c r="I44" s="11" t="s">
        <v>170</v>
      </c>
      <c r="J44" s="9">
        <v>11.54</v>
      </c>
      <c r="K44" s="10">
        <f t="shared" si="20"/>
        <v>6058.5</v>
      </c>
      <c r="L44" s="9">
        <v>5.4</v>
      </c>
      <c r="M44" s="9">
        <f t="shared" si="21"/>
        <v>2835</v>
      </c>
      <c r="O44" s="9"/>
      <c r="P44" s="10"/>
      <c r="Q44" s="9"/>
      <c r="R44" s="9"/>
      <c r="T44" s="7">
        <f t="shared" si="6"/>
        <v>5.74</v>
      </c>
      <c r="U44" s="10">
        <f t="shared" si="22"/>
        <v>3013.5</v>
      </c>
      <c r="V44" s="8">
        <v>2.87</v>
      </c>
      <c r="W44" s="9">
        <f t="shared" si="23"/>
        <v>1506.75</v>
      </c>
      <c r="X44" s="11" t="s">
        <v>175</v>
      </c>
      <c r="AD44" s="9"/>
      <c r="AE44" s="9"/>
      <c r="AF44" s="9"/>
      <c r="AG44" s="9"/>
      <c r="AI44" s="48">
        <v>3.75</v>
      </c>
      <c r="AJ44" s="48">
        <f t="shared" si="24"/>
        <v>1968.75</v>
      </c>
      <c r="AK44" s="49">
        <v>2.25</v>
      </c>
      <c r="AL44" s="51">
        <f t="shared" si="25"/>
        <v>1181.25</v>
      </c>
      <c r="AM44" s="48"/>
      <c r="AN44" s="9"/>
      <c r="AO44" s="10"/>
      <c r="AP44" s="9">
        <v>4.2699999999999996</v>
      </c>
      <c r="AQ44" s="9">
        <f>AP44*B44</f>
        <v>2241.75</v>
      </c>
      <c r="AR44" s="11"/>
      <c r="AS44" s="9">
        <v>6.45</v>
      </c>
      <c r="AT44" s="10">
        <f t="shared" si="26"/>
        <v>3386.25</v>
      </c>
      <c r="AU44" s="9">
        <v>2.93</v>
      </c>
      <c r="AV44" s="9">
        <f t="shared" si="27"/>
        <v>1538.25</v>
      </c>
      <c r="AW44" s="11" t="s">
        <v>181</v>
      </c>
      <c r="AX44" s="45">
        <f t="shared" si="7"/>
        <v>2.25</v>
      </c>
    </row>
    <row r="45" spans="1:50" ht="30" customHeight="1" x14ac:dyDescent="0.2">
      <c r="A45" s="29">
        <v>43</v>
      </c>
      <c r="B45" s="32">
        <v>30</v>
      </c>
      <c r="C45" s="31" t="s">
        <v>50</v>
      </c>
      <c r="D45" s="29" t="s">
        <v>51</v>
      </c>
      <c r="E45" s="7"/>
      <c r="F45" s="10"/>
      <c r="G45" s="9"/>
      <c r="H45" s="9"/>
      <c r="I45" s="10"/>
      <c r="J45" s="7">
        <v>17.420000000000002</v>
      </c>
      <c r="K45" s="10">
        <f t="shared" si="20"/>
        <v>522.6</v>
      </c>
      <c r="L45" s="9">
        <v>9.56</v>
      </c>
      <c r="M45" s="9">
        <f t="shared" si="21"/>
        <v>286.8</v>
      </c>
      <c r="O45" s="7">
        <v>21.35</v>
      </c>
      <c r="P45" s="10">
        <f>O45*B45</f>
        <v>640.5</v>
      </c>
      <c r="Q45" s="9">
        <v>11.82</v>
      </c>
      <c r="R45" s="9">
        <f>Q45*B45</f>
        <v>354.6</v>
      </c>
      <c r="T45" s="7">
        <f t="shared" si="6"/>
        <v>17.940000000000001</v>
      </c>
      <c r="U45" s="10">
        <f t="shared" si="22"/>
        <v>538.20000000000005</v>
      </c>
      <c r="V45" s="8">
        <v>8.9700000000000006</v>
      </c>
      <c r="W45" s="9">
        <f t="shared" si="23"/>
        <v>269.10000000000002</v>
      </c>
      <c r="X45" s="10" t="s">
        <v>175</v>
      </c>
      <c r="AD45" s="9"/>
      <c r="AE45" s="9"/>
      <c r="AF45" s="9"/>
      <c r="AG45" s="9"/>
      <c r="AI45" s="48">
        <v>14.53</v>
      </c>
      <c r="AJ45" s="48">
        <f t="shared" si="24"/>
        <v>435.9</v>
      </c>
      <c r="AK45" s="49">
        <v>8.7200000000000006</v>
      </c>
      <c r="AL45" s="48">
        <f t="shared" si="25"/>
        <v>261.60000000000002</v>
      </c>
      <c r="AM45" s="48"/>
      <c r="AN45" s="7"/>
      <c r="AO45" s="10"/>
      <c r="AP45" s="9"/>
      <c r="AQ45" s="9"/>
      <c r="AR45" s="10"/>
      <c r="AS45" s="7">
        <v>15.15</v>
      </c>
      <c r="AT45" s="10">
        <f t="shared" si="26"/>
        <v>454.5</v>
      </c>
      <c r="AU45" s="55">
        <v>6.88</v>
      </c>
      <c r="AV45" s="9">
        <f t="shared" si="27"/>
        <v>206.4</v>
      </c>
      <c r="AW45" s="11" t="s">
        <v>181</v>
      </c>
      <c r="AX45" s="45">
        <f t="shared" si="7"/>
        <v>6.88</v>
      </c>
    </row>
    <row r="46" spans="1:50" ht="30" customHeight="1" x14ac:dyDescent="0.2">
      <c r="A46" s="29" t="s">
        <v>189</v>
      </c>
      <c r="B46" s="29">
        <v>160</v>
      </c>
      <c r="C46" s="29" t="s">
        <v>50</v>
      </c>
      <c r="D46" s="29" t="s">
        <v>52</v>
      </c>
      <c r="E46" s="7"/>
      <c r="F46" s="10"/>
      <c r="G46" s="9"/>
      <c r="H46" s="9"/>
      <c r="I46" s="10"/>
      <c r="J46" s="7">
        <v>3.96</v>
      </c>
      <c r="K46" s="10">
        <f t="shared" si="20"/>
        <v>633.6</v>
      </c>
      <c r="L46" s="9">
        <v>2.4</v>
      </c>
      <c r="M46" s="9">
        <f t="shared" si="21"/>
        <v>384</v>
      </c>
      <c r="O46" s="7"/>
      <c r="P46" s="10"/>
      <c r="Q46" s="9"/>
      <c r="R46" s="9"/>
      <c r="T46" s="7">
        <f t="shared" si="6"/>
        <v>4.04</v>
      </c>
      <c r="U46" s="10">
        <f t="shared" si="22"/>
        <v>646.4</v>
      </c>
      <c r="V46" s="18">
        <v>2.02</v>
      </c>
      <c r="W46" s="9">
        <f t="shared" si="23"/>
        <v>323.2</v>
      </c>
      <c r="X46" s="10" t="s">
        <v>175</v>
      </c>
      <c r="AD46" s="9"/>
      <c r="AE46" s="9"/>
      <c r="AF46" s="9"/>
      <c r="AG46" s="9"/>
      <c r="AI46" s="48">
        <v>4.2300000000000004</v>
      </c>
      <c r="AJ46" s="48">
        <f t="shared" si="24"/>
        <v>676.80000000000007</v>
      </c>
      <c r="AK46" s="48">
        <v>2.54</v>
      </c>
      <c r="AL46" s="48">
        <f t="shared" si="25"/>
        <v>406.4</v>
      </c>
      <c r="AM46" s="48"/>
      <c r="AN46" s="7"/>
      <c r="AO46" s="10"/>
      <c r="AP46" s="9">
        <v>2.74</v>
      </c>
      <c r="AQ46" s="9">
        <f>AP46*B46</f>
        <v>438.40000000000003</v>
      </c>
      <c r="AR46" s="10"/>
      <c r="AS46" s="7">
        <v>3.13</v>
      </c>
      <c r="AT46" s="10">
        <f t="shared" si="26"/>
        <v>500.79999999999995</v>
      </c>
      <c r="AU46" s="55">
        <v>1.55</v>
      </c>
      <c r="AV46" s="9">
        <f t="shared" si="27"/>
        <v>248</v>
      </c>
      <c r="AW46" s="11" t="s">
        <v>181</v>
      </c>
      <c r="AX46" s="45">
        <f t="shared" si="7"/>
        <v>1.55</v>
      </c>
    </row>
    <row r="47" spans="1:50" ht="30" customHeight="1" x14ac:dyDescent="0.2">
      <c r="A47" s="29">
        <v>45</v>
      </c>
      <c r="B47" s="29">
        <v>60</v>
      </c>
      <c r="C47" s="29" t="s">
        <v>50</v>
      </c>
      <c r="D47" s="29" t="s">
        <v>53</v>
      </c>
      <c r="E47" s="7"/>
      <c r="F47" s="10"/>
      <c r="G47" s="9"/>
      <c r="H47" s="9"/>
      <c r="I47" s="10"/>
      <c r="J47" s="7">
        <v>3.14</v>
      </c>
      <c r="K47" s="10">
        <f t="shared" si="20"/>
        <v>188.4</v>
      </c>
      <c r="L47" s="9">
        <v>1.96</v>
      </c>
      <c r="M47" s="9">
        <f t="shared" si="21"/>
        <v>117.6</v>
      </c>
      <c r="O47" s="7"/>
      <c r="P47" s="10"/>
      <c r="Q47" s="9"/>
      <c r="R47" s="9"/>
      <c r="T47" s="7">
        <f t="shared" si="6"/>
        <v>3.52</v>
      </c>
      <c r="U47" s="10">
        <f t="shared" si="22"/>
        <v>211.2</v>
      </c>
      <c r="V47" s="18">
        <v>1.76</v>
      </c>
      <c r="W47" s="9">
        <f t="shared" si="23"/>
        <v>105.6</v>
      </c>
      <c r="X47" s="10" t="s">
        <v>175</v>
      </c>
      <c r="AD47" s="9"/>
      <c r="AE47" s="9"/>
      <c r="AF47" s="9"/>
      <c r="AG47" s="9"/>
      <c r="AI47" s="48">
        <v>3.2</v>
      </c>
      <c r="AJ47" s="48">
        <f t="shared" si="24"/>
        <v>192</v>
      </c>
      <c r="AK47" s="48">
        <v>1.92</v>
      </c>
      <c r="AL47" s="48">
        <f t="shared" si="25"/>
        <v>115.19999999999999</v>
      </c>
      <c r="AM47" s="48"/>
      <c r="AN47" s="7"/>
      <c r="AO47" s="10"/>
      <c r="AP47" s="9">
        <v>2.0499999999999998</v>
      </c>
      <c r="AQ47" s="9">
        <f>AP47*B47</f>
        <v>122.99999999999999</v>
      </c>
      <c r="AR47" s="10"/>
      <c r="AS47" s="7">
        <v>2.92</v>
      </c>
      <c r="AT47" s="10">
        <f t="shared" si="26"/>
        <v>175.2</v>
      </c>
      <c r="AU47" s="55">
        <v>1.33</v>
      </c>
      <c r="AV47" s="9">
        <f t="shared" si="27"/>
        <v>79.800000000000011</v>
      </c>
      <c r="AW47" s="11" t="s">
        <v>181</v>
      </c>
      <c r="AX47" s="45">
        <f t="shared" si="7"/>
        <v>1.33</v>
      </c>
    </row>
    <row r="48" spans="1:50" ht="30" customHeight="1" x14ac:dyDescent="0.2">
      <c r="A48" s="29">
        <v>46</v>
      </c>
      <c r="B48" s="29">
        <v>12</v>
      </c>
      <c r="C48" s="29" t="s">
        <v>9</v>
      </c>
      <c r="D48" s="29" t="s">
        <v>54</v>
      </c>
      <c r="E48" s="7"/>
      <c r="F48" s="10"/>
      <c r="G48" s="9"/>
      <c r="H48" s="9"/>
      <c r="I48" s="10"/>
      <c r="J48" s="7">
        <v>13.51</v>
      </c>
      <c r="K48" s="10">
        <f t="shared" si="20"/>
        <v>162.12</v>
      </c>
      <c r="L48" s="9">
        <v>7.79</v>
      </c>
      <c r="M48" s="9">
        <f t="shared" si="21"/>
        <v>93.48</v>
      </c>
      <c r="O48" s="7"/>
      <c r="P48" s="10"/>
      <c r="Q48" s="9"/>
      <c r="R48" s="9"/>
      <c r="T48" s="7">
        <f t="shared" si="6"/>
        <v>6.32</v>
      </c>
      <c r="U48" s="10">
        <f t="shared" si="22"/>
        <v>75.84</v>
      </c>
      <c r="V48" s="18">
        <v>3.16</v>
      </c>
      <c r="W48" s="9">
        <f t="shared" si="23"/>
        <v>37.92</v>
      </c>
      <c r="X48" s="10" t="s">
        <v>175</v>
      </c>
      <c r="AD48" s="9"/>
      <c r="AE48" s="9"/>
      <c r="AF48" s="9"/>
      <c r="AG48" s="9"/>
      <c r="AI48" s="46"/>
      <c r="AJ48" s="46"/>
      <c r="AK48" s="46"/>
      <c r="AL48" s="46"/>
      <c r="AM48" s="46"/>
      <c r="AN48" s="7"/>
      <c r="AO48" s="10"/>
      <c r="AP48" s="9"/>
      <c r="AQ48" s="9"/>
      <c r="AR48" s="10"/>
      <c r="AS48" s="7">
        <v>12.05</v>
      </c>
      <c r="AT48" s="10">
        <f t="shared" si="26"/>
        <v>144.60000000000002</v>
      </c>
      <c r="AU48" s="9">
        <v>4.9400000000000004</v>
      </c>
      <c r="AV48" s="9">
        <f t="shared" si="27"/>
        <v>59.28</v>
      </c>
      <c r="AW48" s="11" t="s">
        <v>181</v>
      </c>
      <c r="AX48" s="45">
        <f t="shared" si="7"/>
        <v>3.16</v>
      </c>
    </row>
    <row r="49" spans="1:50" ht="30" customHeight="1" x14ac:dyDescent="0.2">
      <c r="A49" s="29">
        <v>47</v>
      </c>
      <c r="B49" s="29">
        <v>6</v>
      </c>
      <c r="C49" s="29" t="s">
        <v>27</v>
      </c>
      <c r="D49" s="29" t="s">
        <v>55</v>
      </c>
      <c r="E49" s="7"/>
      <c r="F49" s="10"/>
      <c r="G49" s="9"/>
      <c r="H49" s="10"/>
      <c r="I49" s="10"/>
      <c r="J49" s="7">
        <v>60.93</v>
      </c>
      <c r="K49" s="10">
        <f t="shared" si="20"/>
        <v>365.58</v>
      </c>
      <c r="L49" s="9">
        <v>42.3</v>
      </c>
      <c r="M49" s="10">
        <v>253.8</v>
      </c>
      <c r="N49" s="70"/>
      <c r="O49" s="7">
        <v>71.36</v>
      </c>
      <c r="P49" s="10">
        <f>O49*B49</f>
        <v>428.15999999999997</v>
      </c>
      <c r="Q49" s="9">
        <v>38.770000000000003</v>
      </c>
      <c r="R49" s="10">
        <f>Q49*B49</f>
        <v>232.62</v>
      </c>
      <c r="T49" s="7">
        <f t="shared" si="6"/>
        <v>65.98</v>
      </c>
      <c r="U49" s="10">
        <f t="shared" si="22"/>
        <v>395.88</v>
      </c>
      <c r="V49" s="18">
        <v>32.99</v>
      </c>
      <c r="W49" s="9">
        <f t="shared" si="23"/>
        <v>197.94</v>
      </c>
      <c r="X49" s="10" t="s">
        <v>176</v>
      </c>
      <c r="AD49" s="9"/>
      <c r="AE49" s="9"/>
      <c r="AF49" s="9"/>
      <c r="AG49" s="9"/>
      <c r="AI49" s="46"/>
      <c r="AJ49" s="46"/>
      <c r="AK49" s="46"/>
      <c r="AL49" s="46"/>
      <c r="AM49" s="46"/>
      <c r="AN49" s="7"/>
      <c r="AO49" s="10"/>
      <c r="AP49" s="9"/>
      <c r="AQ49" s="10"/>
      <c r="AR49" s="10"/>
      <c r="AS49" s="7">
        <v>86.7</v>
      </c>
      <c r="AT49" s="10">
        <f t="shared" si="26"/>
        <v>520.20000000000005</v>
      </c>
      <c r="AU49" s="9">
        <v>39.4</v>
      </c>
      <c r="AV49" s="9">
        <f t="shared" si="27"/>
        <v>236.39999999999998</v>
      </c>
      <c r="AW49" s="10" t="s">
        <v>181</v>
      </c>
      <c r="AX49" s="45">
        <f t="shared" si="7"/>
        <v>32.99</v>
      </c>
    </row>
    <row r="50" spans="1:50" ht="30" customHeight="1" x14ac:dyDescent="0.2">
      <c r="A50" s="29">
        <v>48</v>
      </c>
      <c r="B50" s="29">
        <v>2</v>
      </c>
      <c r="C50" s="29" t="s">
        <v>9</v>
      </c>
      <c r="D50" s="29" t="s">
        <v>56</v>
      </c>
      <c r="E50" s="7"/>
      <c r="F50" s="10"/>
      <c r="G50" s="9"/>
      <c r="H50" s="9"/>
      <c r="I50" s="10"/>
      <c r="J50" s="7" t="s">
        <v>172</v>
      </c>
      <c r="K50" s="7" t="s">
        <v>172</v>
      </c>
      <c r="L50" s="7" t="s">
        <v>172</v>
      </c>
      <c r="M50" s="7" t="s">
        <v>172</v>
      </c>
      <c r="O50" s="7"/>
      <c r="P50" s="10"/>
      <c r="Q50" s="9"/>
      <c r="R50" s="9"/>
      <c r="T50" s="7">
        <f t="shared" si="6"/>
        <v>538</v>
      </c>
      <c r="U50" s="10">
        <f t="shared" si="22"/>
        <v>1076</v>
      </c>
      <c r="V50" s="18">
        <v>269</v>
      </c>
      <c r="W50" s="9">
        <f t="shared" si="23"/>
        <v>538</v>
      </c>
      <c r="X50" s="10" t="s">
        <v>176</v>
      </c>
      <c r="AD50" s="9"/>
      <c r="AE50" s="9"/>
      <c r="AF50" s="9"/>
      <c r="AG50" s="9"/>
      <c r="AI50" s="46"/>
      <c r="AJ50" s="46"/>
      <c r="AK50" s="46"/>
      <c r="AL50" s="46"/>
      <c r="AM50" s="46"/>
      <c r="AN50" s="7"/>
      <c r="AO50" s="10"/>
      <c r="AP50" s="9"/>
      <c r="AQ50" s="9"/>
      <c r="AR50" s="10"/>
      <c r="AS50" s="7"/>
      <c r="AT50" s="10"/>
      <c r="AU50" s="9"/>
      <c r="AV50" s="9"/>
      <c r="AW50" s="10" t="s">
        <v>184</v>
      </c>
      <c r="AX50" s="45">
        <f t="shared" si="7"/>
        <v>269</v>
      </c>
    </row>
    <row r="51" spans="1:50" ht="30" customHeight="1" x14ac:dyDescent="0.2">
      <c r="A51" s="29">
        <v>49</v>
      </c>
      <c r="B51" s="29">
        <v>12</v>
      </c>
      <c r="C51" s="29" t="s">
        <v>9</v>
      </c>
      <c r="D51" s="29" t="s">
        <v>57</v>
      </c>
      <c r="E51" s="7"/>
      <c r="F51" s="12"/>
      <c r="G51" s="12"/>
      <c r="H51" s="12"/>
      <c r="I51" s="12"/>
      <c r="J51" s="7" t="s">
        <v>172</v>
      </c>
      <c r="K51" s="7" t="s">
        <v>172</v>
      </c>
      <c r="L51" s="7" t="s">
        <v>172</v>
      </c>
      <c r="M51" s="7" t="s">
        <v>172</v>
      </c>
      <c r="O51" s="7"/>
      <c r="P51" s="12"/>
      <c r="Q51" s="12"/>
      <c r="R51" s="12"/>
      <c r="T51" s="7">
        <f t="shared" si="6"/>
        <v>474</v>
      </c>
      <c r="U51" s="10">
        <f t="shared" si="22"/>
        <v>5688</v>
      </c>
      <c r="V51" s="21">
        <v>237</v>
      </c>
      <c r="W51" s="9">
        <f t="shared" si="23"/>
        <v>2844</v>
      </c>
      <c r="X51" s="12" t="s">
        <v>176</v>
      </c>
      <c r="AD51" s="9"/>
      <c r="AE51" s="9"/>
      <c r="AF51" s="9"/>
      <c r="AG51" s="9"/>
      <c r="AI51" s="46"/>
      <c r="AJ51" s="46"/>
      <c r="AK51" s="46"/>
      <c r="AL51" s="46"/>
      <c r="AM51" s="46"/>
      <c r="AN51" s="7"/>
      <c r="AO51" s="12"/>
      <c r="AP51" s="12"/>
      <c r="AQ51" s="12"/>
      <c r="AR51" s="12"/>
      <c r="AS51" s="7"/>
      <c r="AT51" s="10"/>
      <c r="AU51" s="12"/>
      <c r="AV51" s="9"/>
      <c r="AW51" s="12" t="s">
        <v>184</v>
      </c>
      <c r="AX51" s="45">
        <f t="shared" si="7"/>
        <v>237</v>
      </c>
    </row>
    <row r="52" spans="1:50" ht="39.950000000000003" customHeight="1" x14ac:dyDescent="0.2">
      <c r="A52" s="29">
        <v>50</v>
      </c>
      <c r="B52" s="29">
        <v>900</v>
      </c>
      <c r="C52" s="29" t="s">
        <v>50</v>
      </c>
      <c r="D52" s="29" t="s">
        <v>58</v>
      </c>
      <c r="E52" s="7"/>
      <c r="F52" s="10"/>
      <c r="G52" s="9"/>
      <c r="H52" s="10"/>
      <c r="I52" s="10"/>
      <c r="J52" s="7" t="s">
        <v>172</v>
      </c>
      <c r="K52" s="7" t="s">
        <v>172</v>
      </c>
      <c r="L52" s="7" t="s">
        <v>172</v>
      </c>
      <c r="M52" s="7" t="s">
        <v>172</v>
      </c>
      <c r="O52" s="7"/>
      <c r="P52" s="10"/>
      <c r="Q52" s="9"/>
      <c r="R52" s="10"/>
      <c r="T52" s="7">
        <f t="shared" si="6"/>
        <v>22.48</v>
      </c>
      <c r="U52" s="10">
        <f t="shared" si="22"/>
        <v>20232</v>
      </c>
      <c r="V52" s="18">
        <v>11.24</v>
      </c>
      <c r="W52" s="9">
        <f t="shared" si="23"/>
        <v>10116</v>
      </c>
      <c r="X52" s="10" t="s">
        <v>175</v>
      </c>
      <c r="Y52" s="7">
        <v>24</v>
      </c>
      <c r="Z52" s="10">
        <f>Y52*B52</f>
        <v>21600</v>
      </c>
      <c r="AA52" s="9">
        <v>11.98</v>
      </c>
      <c r="AB52" s="10">
        <f>AA52*B52</f>
        <v>10782</v>
      </c>
      <c r="AD52" s="9"/>
      <c r="AE52" s="9"/>
      <c r="AF52" s="9"/>
      <c r="AG52" s="9"/>
      <c r="AI52" s="46"/>
      <c r="AJ52" s="46"/>
      <c r="AK52" s="46"/>
      <c r="AL52" s="46"/>
      <c r="AM52" s="46"/>
      <c r="AN52" s="7"/>
      <c r="AO52" s="10"/>
      <c r="AP52" s="9"/>
      <c r="AQ52" s="10"/>
      <c r="AR52" s="10"/>
      <c r="AS52" s="7">
        <v>191.25</v>
      </c>
      <c r="AT52" s="10">
        <f t="shared" ref="AT52:AT58" si="28">AS52*B52</f>
        <v>172125</v>
      </c>
      <c r="AU52" s="9">
        <v>61.94</v>
      </c>
      <c r="AV52" s="9">
        <f t="shared" ref="AV52:AV58" si="29">AU52*B52</f>
        <v>55746</v>
      </c>
      <c r="AW52" s="10" t="s">
        <v>181</v>
      </c>
      <c r="AX52" s="45">
        <f t="shared" si="7"/>
        <v>11.24</v>
      </c>
    </row>
    <row r="53" spans="1:50" ht="30" customHeight="1" x14ac:dyDescent="0.2">
      <c r="A53" s="29">
        <v>51</v>
      </c>
      <c r="B53" s="29">
        <v>25</v>
      </c>
      <c r="C53" s="29" t="s">
        <v>50</v>
      </c>
      <c r="D53" s="29" t="s">
        <v>59</v>
      </c>
      <c r="E53" s="7"/>
      <c r="F53" s="10"/>
      <c r="G53" s="9"/>
      <c r="H53" s="10"/>
      <c r="I53" s="10"/>
      <c r="J53" s="7" t="s">
        <v>172</v>
      </c>
      <c r="K53" s="7" t="s">
        <v>172</v>
      </c>
      <c r="L53" s="7" t="s">
        <v>172</v>
      </c>
      <c r="M53" s="7" t="s">
        <v>172</v>
      </c>
      <c r="O53" s="7"/>
      <c r="P53" s="10"/>
      <c r="Q53" s="9"/>
      <c r="R53" s="10"/>
      <c r="T53" s="7">
        <f t="shared" si="6"/>
        <v>28.58</v>
      </c>
      <c r="U53" s="10">
        <f t="shared" si="22"/>
        <v>714.5</v>
      </c>
      <c r="V53" s="18">
        <v>14.29</v>
      </c>
      <c r="W53" s="9">
        <f t="shared" si="23"/>
        <v>357.25</v>
      </c>
      <c r="X53" s="10" t="s">
        <v>176</v>
      </c>
      <c r="Y53" s="7"/>
      <c r="Z53" s="10"/>
      <c r="AA53" s="9"/>
      <c r="AB53" s="10"/>
      <c r="AD53" s="9"/>
      <c r="AE53" s="9"/>
      <c r="AF53" s="9"/>
      <c r="AG53" s="9"/>
      <c r="AI53" s="46"/>
      <c r="AJ53" s="46"/>
      <c r="AK53" s="46"/>
      <c r="AL53" s="46"/>
      <c r="AM53" s="46"/>
      <c r="AN53" s="7"/>
      <c r="AO53" s="10"/>
      <c r="AP53" s="9"/>
      <c r="AQ53" s="10"/>
      <c r="AR53" s="10"/>
      <c r="AS53" s="7">
        <v>186.5</v>
      </c>
      <c r="AT53" s="10">
        <f t="shared" si="28"/>
        <v>4662.5</v>
      </c>
      <c r="AU53" s="9">
        <v>70</v>
      </c>
      <c r="AV53" s="9">
        <f t="shared" si="29"/>
        <v>1750</v>
      </c>
      <c r="AW53" s="10" t="s">
        <v>181</v>
      </c>
      <c r="AX53" s="45">
        <f t="shared" si="7"/>
        <v>14.29</v>
      </c>
    </row>
    <row r="54" spans="1:50" ht="30" customHeight="1" x14ac:dyDescent="0.2">
      <c r="A54" s="29">
        <v>52</v>
      </c>
      <c r="B54" s="29">
        <v>15</v>
      </c>
      <c r="C54" s="29" t="s">
        <v>9</v>
      </c>
      <c r="D54" s="29" t="s">
        <v>60</v>
      </c>
      <c r="E54" s="7"/>
      <c r="F54" s="10"/>
      <c r="G54" s="9"/>
      <c r="H54" s="10"/>
      <c r="I54" s="10"/>
      <c r="J54" s="7" t="s">
        <v>172</v>
      </c>
      <c r="K54" s="7" t="s">
        <v>172</v>
      </c>
      <c r="L54" s="7" t="s">
        <v>172</v>
      </c>
      <c r="M54" s="7" t="s">
        <v>172</v>
      </c>
      <c r="O54" s="7"/>
      <c r="P54" s="10"/>
      <c r="Q54" s="9"/>
      <c r="R54" s="10"/>
      <c r="T54" s="7">
        <f t="shared" si="6"/>
        <v>690</v>
      </c>
      <c r="U54" s="10">
        <f>B54*T54</f>
        <v>10350</v>
      </c>
      <c r="V54" s="18">
        <v>345</v>
      </c>
      <c r="W54" s="9">
        <f t="shared" si="23"/>
        <v>5175</v>
      </c>
      <c r="X54" s="10" t="s">
        <v>176</v>
      </c>
      <c r="Y54" s="7"/>
      <c r="Z54" s="10"/>
      <c r="AA54" s="9"/>
      <c r="AB54" s="10"/>
      <c r="AD54" s="9"/>
      <c r="AE54" s="9"/>
      <c r="AF54" s="9"/>
      <c r="AG54" s="9"/>
      <c r="AI54" s="48">
        <v>722.15</v>
      </c>
      <c r="AJ54" s="48">
        <f>AI54*B54</f>
        <v>10832.25</v>
      </c>
      <c r="AK54" s="48">
        <v>433.29</v>
      </c>
      <c r="AL54" s="51">
        <f>AK54*B54</f>
        <v>6499.35</v>
      </c>
      <c r="AM54" s="48"/>
      <c r="AN54" s="7"/>
      <c r="AO54" s="10"/>
      <c r="AP54" s="9"/>
      <c r="AQ54" s="10"/>
      <c r="AR54" s="10"/>
      <c r="AS54" s="7">
        <v>838.9</v>
      </c>
      <c r="AT54" s="10">
        <f t="shared" si="28"/>
        <v>12583.5</v>
      </c>
      <c r="AU54" s="9">
        <v>404.28</v>
      </c>
      <c r="AV54" s="9">
        <f t="shared" si="29"/>
        <v>6064.2</v>
      </c>
      <c r="AW54" s="10" t="s">
        <v>185</v>
      </c>
      <c r="AX54" s="45">
        <f t="shared" si="7"/>
        <v>345</v>
      </c>
    </row>
    <row r="55" spans="1:50" ht="30" customHeight="1" x14ac:dyDescent="0.2">
      <c r="A55" s="29">
        <v>53</v>
      </c>
      <c r="B55" s="29">
        <v>4</v>
      </c>
      <c r="C55" s="29" t="s">
        <v>9</v>
      </c>
      <c r="D55" s="29" t="s">
        <v>61</v>
      </c>
      <c r="E55" s="7"/>
      <c r="F55" s="10"/>
      <c r="G55" s="9"/>
      <c r="H55" s="10"/>
      <c r="I55" s="10"/>
      <c r="J55" s="7" t="s">
        <v>172</v>
      </c>
      <c r="K55" s="7" t="s">
        <v>172</v>
      </c>
      <c r="L55" s="7" t="s">
        <v>172</v>
      </c>
      <c r="M55" s="7" t="s">
        <v>172</v>
      </c>
      <c r="O55" s="7"/>
      <c r="P55" s="10"/>
      <c r="Q55" s="9"/>
      <c r="R55" s="10"/>
      <c r="T55" s="7">
        <f t="shared" si="6"/>
        <v>884</v>
      </c>
      <c r="U55" s="10">
        <f>T55*B55</f>
        <v>3536</v>
      </c>
      <c r="V55" s="18">
        <v>442</v>
      </c>
      <c r="W55" s="9">
        <f t="shared" si="23"/>
        <v>1768</v>
      </c>
      <c r="X55" s="10" t="s">
        <v>176</v>
      </c>
      <c r="Y55" s="7"/>
      <c r="Z55" s="10"/>
      <c r="AA55" s="9"/>
      <c r="AB55" s="10"/>
      <c r="AD55" s="9"/>
      <c r="AE55" s="9"/>
      <c r="AF55" s="9"/>
      <c r="AG55" s="9"/>
      <c r="AI55" s="48">
        <v>868.9</v>
      </c>
      <c r="AJ55" s="48">
        <f>AI55*B55</f>
        <v>3475.6</v>
      </c>
      <c r="AK55" s="48">
        <v>521.34</v>
      </c>
      <c r="AL55" s="51">
        <f>AK55*B55</f>
        <v>2085.36</v>
      </c>
      <c r="AM55" s="48"/>
      <c r="AN55" s="7"/>
      <c r="AO55" s="10"/>
      <c r="AP55" s="9"/>
      <c r="AQ55" s="10"/>
      <c r="AR55" s="10"/>
      <c r="AS55" s="7">
        <v>1009.35</v>
      </c>
      <c r="AT55" s="10">
        <f t="shared" si="28"/>
        <v>4037.4</v>
      </c>
      <c r="AU55" s="9">
        <v>486.43</v>
      </c>
      <c r="AV55" s="9">
        <f t="shared" si="29"/>
        <v>1945.72</v>
      </c>
      <c r="AW55" s="10" t="s">
        <v>185</v>
      </c>
      <c r="AX55" s="45">
        <f t="shared" si="7"/>
        <v>442</v>
      </c>
    </row>
    <row r="56" spans="1:50" ht="30" customHeight="1" x14ac:dyDescent="0.2">
      <c r="A56" s="29">
        <v>54</v>
      </c>
      <c r="B56" s="32">
        <v>250</v>
      </c>
      <c r="C56" s="32" t="s">
        <v>27</v>
      </c>
      <c r="D56" s="29" t="s">
        <v>62</v>
      </c>
      <c r="E56" s="7"/>
      <c r="F56" s="10"/>
      <c r="G56" s="9"/>
      <c r="H56" s="9"/>
      <c r="I56" s="10"/>
      <c r="J56" s="7">
        <v>145.08000000000001</v>
      </c>
      <c r="K56" s="10">
        <f>J56*B56</f>
        <v>36270</v>
      </c>
      <c r="L56" s="9">
        <v>62.62</v>
      </c>
      <c r="M56" s="9">
        <f>L56*B56</f>
        <v>15655</v>
      </c>
      <c r="O56" s="7"/>
      <c r="P56" s="10"/>
      <c r="Q56" s="9"/>
      <c r="R56" s="9"/>
      <c r="T56" s="7">
        <f t="shared" si="6"/>
        <v>80</v>
      </c>
      <c r="U56" s="10">
        <f>T56*B56</f>
        <v>20000</v>
      </c>
      <c r="V56" s="18">
        <v>40</v>
      </c>
      <c r="W56" s="9">
        <f t="shared" si="23"/>
        <v>10000</v>
      </c>
      <c r="X56" s="10" t="s">
        <v>175</v>
      </c>
      <c r="Y56" s="7">
        <v>84</v>
      </c>
      <c r="Z56" s="10">
        <f>Y56*B56</f>
        <v>21000</v>
      </c>
      <c r="AA56" s="9">
        <v>42.57</v>
      </c>
      <c r="AB56" s="9">
        <f>AA56*B56</f>
        <v>10642.5</v>
      </c>
      <c r="AD56" s="9"/>
      <c r="AE56" s="9"/>
      <c r="AF56" s="9"/>
      <c r="AG56" s="9"/>
      <c r="AI56" s="46"/>
      <c r="AJ56" s="46"/>
      <c r="AK56" s="46"/>
      <c r="AL56" s="46"/>
      <c r="AM56" s="46"/>
      <c r="AN56" s="7"/>
      <c r="AO56" s="10"/>
      <c r="AP56" s="9"/>
      <c r="AQ56" s="9"/>
      <c r="AR56" s="10"/>
      <c r="AS56" s="7">
        <v>120.9</v>
      </c>
      <c r="AT56" s="10">
        <f t="shared" si="28"/>
        <v>30225</v>
      </c>
      <c r="AU56" s="9">
        <v>44.24</v>
      </c>
      <c r="AV56" s="9">
        <f t="shared" si="29"/>
        <v>11060</v>
      </c>
      <c r="AW56" s="10" t="s">
        <v>181</v>
      </c>
      <c r="AX56" s="45">
        <f t="shared" si="7"/>
        <v>40</v>
      </c>
    </row>
    <row r="57" spans="1:50" ht="30" customHeight="1" x14ac:dyDescent="0.2">
      <c r="A57" s="29">
        <v>55</v>
      </c>
      <c r="B57" s="32">
        <v>35</v>
      </c>
      <c r="C57" s="32" t="s">
        <v>27</v>
      </c>
      <c r="D57" s="29" t="s">
        <v>63</v>
      </c>
      <c r="E57" s="7"/>
      <c r="F57" s="10"/>
      <c r="G57" s="9"/>
      <c r="H57" s="9"/>
      <c r="I57" s="10"/>
      <c r="J57" s="7">
        <v>98.86</v>
      </c>
      <c r="K57" s="10">
        <f>J57*B57</f>
        <v>3460.1</v>
      </c>
      <c r="L57" s="9">
        <v>55.39</v>
      </c>
      <c r="M57" s="9">
        <f>L57*B57</f>
        <v>1938.65</v>
      </c>
      <c r="O57" s="7"/>
      <c r="P57" s="10"/>
      <c r="Q57" s="9"/>
      <c r="R57" s="9"/>
      <c r="T57" s="7">
        <f t="shared" si="6"/>
        <v>77.98</v>
      </c>
      <c r="U57" s="10">
        <f>T57*B57</f>
        <v>2729.3</v>
      </c>
      <c r="V57" s="18">
        <v>38.99</v>
      </c>
      <c r="W57" s="9">
        <f t="shared" si="23"/>
        <v>1364.65</v>
      </c>
      <c r="X57" s="10" t="s">
        <v>175</v>
      </c>
      <c r="Y57" s="7">
        <v>78.540000000000006</v>
      </c>
      <c r="Z57" s="10">
        <f>Y57*B57</f>
        <v>2748.9</v>
      </c>
      <c r="AA57" s="9">
        <v>41.94</v>
      </c>
      <c r="AB57" s="9">
        <f>AA57*B57</f>
        <v>1467.8999999999999</v>
      </c>
      <c r="AD57" s="9"/>
      <c r="AE57" s="9"/>
      <c r="AF57" s="9"/>
      <c r="AG57" s="9"/>
      <c r="AI57" s="46"/>
      <c r="AJ57" s="46"/>
      <c r="AK57" s="46"/>
      <c r="AL57" s="46"/>
      <c r="AM57" s="46"/>
      <c r="AN57" s="7"/>
      <c r="AO57" s="10"/>
      <c r="AP57" s="9"/>
      <c r="AQ57" s="9"/>
      <c r="AR57" s="10"/>
      <c r="AS57" s="7">
        <v>117.1</v>
      </c>
      <c r="AT57" s="10">
        <f t="shared" si="28"/>
        <v>4098.5</v>
      </c>
      <c r="AU57" s="9">
        <v>42.84</v>
      </c>
      <c r="AV57" s="9">
        <f t="shared" si="29"/>
        <v>1499.4</v>
      </c>
      <c r="AW57" s="10" t="s">
        <v>181</v>
      </c>
      <c r="AX57" s="45">
        <f t="shared" si="7"/>
        <v>38.99</v>
      </c>
    </row>
    <row r="58" spans="1:50" ht="30" customHeight="1" x14ac:dyDescent="0.2">
      <c r="A58" s="29">
        <v>56</v>
      </c>
      <c r="B58" s="32">
        <v>175</v>
      </c>
      <c r="C58" s="32" t="s">
        <v>64</v>
      </c>
      <c r="D58" s="29" t="s">
        <v>65</v>
      </c>
      <c r="E58" s="7"/>
      <c r="F58" s="10"/>
      <c r="G58" s="9"/>
      <c r="H58" s="9"/>
      <c r="I58" s="10"/>
      <c r="J58" s="7" t="s">
        <v>172</v>
      </c>
      <c r="K58" s="7" t="s">
        <v>172</v>
      </c>
      <c r="L58" s="7" t="s">
        <v>172</v>
      </c>
      <c r="M58" s="7" t="s">
        <v>172</v>
      </c>
      <c r="O58" s="7"/>
      <c r="P58" s="10"/>
      <c r="Q58" s="9"/>
      <c r="R58" s="9"/>
      <c r="T58" s="7">
        <f t="shared" si="6"/>
        <v>87.98</v>
      </c>
      <c r="U58" s="10">
        <f>T58*B58</f>
        <v>15396.5</v>
      </c>
      <c r="V58" s="18">
        <v>43.99</v>
      </c>
      <c r="W58" s="9">
        <f t="shared" si="23"/>
        <v>7698.25</v>
      </c>
      <c r="X58" s="10" t="s">
        <v>176</v>
      </c>
      <c r="Y58" s="7"/>
      <c r="Z58" s="10"/>
      <c r="AA58" s="9"/>
      <c r="AB58" s="9"/>
      <c r="AD58" s="9"/>
      <c r="AE58" s="9"/>
      <c r="AF58" s="9"/>
      <c r="AG58" s="9"/>
      <c r="AI58" s="46"/>
      <c r="AJ58" s="46"/>
      <c r="AK58" s="46"/>
      <c r="AL58" s="46"/>
      <c r="AM58" s="46"/>
      <c r="AN58" s="7"/>
      <c r="AO58" s="10"/>
      <c r="AP58" s="9"/>
      <c r="AQ58" s="9"/>
      <c r="AR58" s="10"/>
      <c r="AS58" s="7">
        <v>93.35</v>
      </c>
      <c r="AT58" s="10">
        <f t="shared" si="28"/>
        <v>16336.249999999998</v>
      </c>
      <c r="AU58" s="55">
        <v>36.659999999999997</v>
      </c>
      <c r="AV58" s="9">
        <f t="shared" si="29"/>
        <v>6415.4999999999991</v>
      </c>
      <c r="AW58" s="10" t="s">
        <v>182</v>
      </c>
      <c r="AX58" s="45">
        <f t="shared" si="7"/>
        <v>36.659999999999997</v>
      </c>
    </row>
    <row r="59" spans="1:50" ht="39.950000000000003" customHeight="1" x14ac:dyDescent="0.2">
      <c r="A59" s="29">
        <v>57</v>
      </c>
      <c r="B59" s="32">
        <v>500</v>
      </c>
      <c r="C59" s="32" t="s">
        <v>64</v>
      </c>
      <c r="D59" s="29" t="s">
        <v>142</v>
      </c>
      <c r="E59" s="7"/>
      <c r="F59" s="10"/>
      <c r="G59" s="9"/>
      <c r="H59" s="9"/>
      <c r="I59" s="10"/>
      <c r="J59" s="7" t="s">
        <v>172</v>
      </c>
      <c r="K59" s="7" t="s">
        <v>172</v>
      </c>
      <c r="L59" s="7" t="s">
        <v>172</v>
      </c>
      <c r="M59" s="7" t="s">
        <v>172</v>
      </c>
      <c r="O59" s="7"/>
      <c r="P59" s="10"/>
      <c r="Q59" s="9"/>
      <c r="R59" s="9"/>
      <c r="T59" s="7">
        <f t="shared" si="6"/>
        <v>65.959999999999994</v>
      </c>
      <c r="U59" s="10">
        <f>T59*B59</f>
        <v>32980</v>
      </c>
      <c r="V59" s="18">
        <v>32.979999999999997</v>
      </c>
      <c r="W59" s="9">
        <f t="shared" si="23"/>
        <v>16490</v>
      </c>
      <c r="X59" s="10" t="s">
        <v>176</v>
      </c>
      <c r="Y59" s="7"/>
      <c r="Z59" s="10"/>
      <c r="AA59" s="9"/>
      <c r="AB59" s="9"/>
      <c r="AD59" s="9"/>
      <c r="AE59" s="9"/>
      <c r="AF59" s="9"/>
      <c r="AG59" s="9"/>
      <c r="AI59" s="46"/>
      <c r="AJ59" s="46"/>
      <c r="AK59" s="46"/>
      <c r="AL59" s="46"/>
      <c r="AM59" s="46"/>
      <c r="AN59" s="7"/>
      <c r="AO59" s="10"/>
      <c r="AP59" s="9"/>
      <c r="AQ59" s="9"/>
      <c r="AR59" s="10"/>
      <c r="AS59" s="7" t="s">
        <v>188</v>
      </c>
      <c r="AT59" s="7" t="s">
        <v>188</v>
      </c>
      <c r="AU59" s="7" t="s">
        <v>188</v>
      </c>
      <c r="AV59" s="7" t="s">
        <v>188</v>
      </c>
      <c r="AW59" s="10" t="s">
        <v>183</v>
      </c>
      <c r="AX59" s="45">
        <f t="shared" si="7"/>
        <v>32.979999999999997</v>
      </c>
    </row>
    <row r="60" spans="1:50" ht="39.950000000000003" customHeight="1" x14ac:dyDescent="0.2">
      <c r="A60" s="29">
        <v>58</v>
      </c>
      <c r="B60" s="32">
        <v>500</v>
      </c>
      <c r="C60" s="32" t="s">
        <v>64</v>
      </c>
      <c r="D60" s="29" t="s">
        <v>143</v>
      </c>
      <c r="E60" s="7"/>
      <c r="F60" s="10"/>
      <c r="G60" s="9"/>
      <c r="H60" s="9"/>
      <c r="I60" s="10"/>
      <c r="J60" s="7" t="s">
        <v>172</v>
      </c>
      <c r="K60" s="7" t="s">
        <v>172</v>
      </c>
      <c r="L60" s="7" t="s">
        <v>172</v>
      </c>
      <c r="M60" s="7" t="s">
        <v>172</v>
      </c>
      <c r="O60" s="7"/>
      <c r="P60" s="10"/>
      <c r="Q60" s="9"/>
      <c r="R60" s="9"/>
      <c r="T60" s="7"/>
      <c r="U60" s="10"/>
      <c r="V60" s="8"/>
      <c r="W60" s="9"/>
      <c r="X60" s="10" t="s">
        <v>176</v>
      </c>
      <c r="Y60" s="7"/>
      <c r="Z60" s="10"/>
      <c r="AA60" s="9"/>
      <c r="AB60" s="9"/>
      <c r="AD60" s="9"/>
      <c r="AE60" s="9"/>
      <c r="AF60" s="9"/>
      <c r="AG60" s="9"/>
      <c r="AI60" s="46"/>
      <c r="AJ60" s="46"/>
      <c r="AK60" s="46"/>
      <c r="AL60" s="46"/>
      <c r="AM60" s="46"/>
      <c r="AN60" s="7"/>
      <c r="AO60" s="10"/>
      <c r="AP60" s="9"/>
      <c r="AQ60" s="9"/>
      <c r="AR60" s="10"/>
      <c r="AS60" s="7" t="s">
        <v>188</v>
      </c>
      <c r="AT60" s="7" t="s">
        <v>188</v>
      </c>
      <c r="AU60" s="7" t="s">
        <v>188</v>
      </c>
      <c r="AV60" s="7" t="s">
        <v>188</v>
      </c>
      <c r="AW60" s="10" t="s">
        <v>183</v>
      </c>
      <c r="AX60" s="45">
        <f t="shared" si="7"/>
        <v>0</v>
      </c>
    </row>
    <row r="61" spans="1:50" ht="69.95" customHeight="1" x14ac:dyDescent="0.2">
      <c r="A61" s="29">
        <v>59</v>
      </c>
      <c r="B61" s="32"/>
      <c r="C61" s="32"/>
      <c r="D61" s="79" t="s">
        <v>147</v>
      </c>
      <c r="E61" s="7"/>
      <c r="F61" s="10"/>
      <c r="G61" s="9"/>
      <c r="H61" s="9"/>
      <c r="I61" s="10"/>
      <c r="J61" s="7" t="s">
        <v>172</v>
      </c>
      <c r="K61" s="7" t="s">
        <v>172</v>
      </c>
      <c r="L61" s="7" t="s">
        <v>172</v>
      </c>
      <c r="M61" s="7" t="s">
        <v>172</v>
      </c>
      <c r="O61" s="7"/>
      <c r="P61" s="10"/>
      <c r="Q61" s="9"/>
      <c r="R61" s="9"/>
      <c r="T61" s="7"/>
      <c r="U61" s="10"/>
      <c r="V61" s="8"/>
      <c r="W61" s="9"/>
      <c r="X61" s="10"/>
      <c r="Y61" s="7"/>
      <c r="Z61" s="10"/>
      <c r="AA61" s="9"/>
      <c r="AB61" s="9"/>
      <c r="AD61" s="9"/>
      <c r="AE61" s="9"/>
      <c r="AF61" s="9"/>
      <c r="AG61" s="9"/>
      <c r="AI61" s="56"/>
      <c r="AJ61" s="56"/>
      <c r="AK61" s="56"/>
      <c r="AL61" s="56"/>
      <c r="AM61" s="56"/>
      <c r="AN61" s="7"/>
      <c r="AO61" s="10"/>
      <c r="AP61" s="9"/>
      <c r="AQ61" s="9"/>
      <c r="AR61" s="10"/>
      <c r="AS61" s="7"/>
      <c r="AT61" s="10"/>
      <c r="AU61" s="9"/>
      <c r="AV61" s="9"/>
      <c r="AW61" s="10"/>
      <c r="AX61" s="45">
        <f t="shared" si="7"/>
        <v>0</v>
      </c>
    </row>
    <row r="62" spans="1:50" ht="114.95" customHeight="1" x14ac:dyDescent="0.2">
      <c r="A62" s="29">
        <v>60</v>
      </c>
      <c r="B62" s="32"/>
      <c r="C62" s="32"/>
      <c r="D62" s="80" t="s">
        <v>145</v>
      </c>
      <c r="E62" s="7"/>
      <c r="F62" s="10"/>
      <c r="G62" s="9"/>
      <c r="H62" s="9"/>
      <c r="I62" s="10"/>
      <c r="J62" s="7"/>
      <c r="K62" s="7"/>
      <c r="L62" s="7"/>
      <c r="M62" s="7"/>
      <c r="O62" s="7"/>
      <c r="P62" s="10"/>
      <c r="Q62" s="9"/>
      <c r="R62" s="9"/>
      <c r="T62" s="7"/>
      <c r="U62" s="10"/>
      <c r="V62" s="8"/>
      <c r="W62" s="9"/>
      <c r="X62" s="10"/>
      <c r="Y62" s="7"/>
      <c r="Z62" s="10"/>
      <c r="AA62" s="9"/>
      <c r="AB62" s="9"/>
      <c r="AD62" s="9"/>
      <c r="AE62" s="9"/>
      <c r="AF62" s="9"/>
      <c r="AG62" s="9"/>
      <c r="AI62" s="56"/>
      <c r="AJ62" s="56"/>
      <c r="AK62" s="56"/>
      <c r="AL62" s="56"/>
      <c r="AM62" s="56"/>
      <c r="AN62" s="7"/>
      <c r="AO62" s="10"/>
      <c r="AP62" s="9"/>
      <c r="AQ62" s="9"/>
      <c r="AR62" s="10"/>
      <c r="AS62" s="7"/>
      <c r="AT62" s="10"/>
      <c r="AU62" s="9"/>
      <c r="AV62" s="9"/>
      <c r="AW62" s="10"/>
      <c r="AX62" s="45">
        <f t="shared" si="7"/>
        <v>0</v>
      </c>
    </row>
    <row r="63" spans="1:50" ht="39.950000000000003" customHeight="1" x14ac:dyDescent="0.2">
      <c r="A63" s="29">
        <v>61</v>
      </c>
      <c r="B63" s="35" t="s">
        <v>134</v>
      </c>
      <c r="C63" s="31"/>
      <c r="D63" s="32" t="s">
        <v>135</v>
      </c>
      <c r="E63" s="9"/>
      <c r="F63" s="10"/>
      <c r="G63" s="9"/>
      <c r="H63" s="9"/>
      <c r="I63" s="10"/>
      <c r="J63" s="9" t="s">
        <v>172</v>
      </c>
      <c r="K63" s="7" t="s">
        <v>172</v>
      </c>
      <c r="L63" s="7" t="s">
        <v>172</v>
      </c>
      <c r="M63" s="7" t="s">
        <v>172</v>
      </c>
      <c r="O63" s="9"/>
      <c r="P63" s="10"/>
      <c r="Q63" s="9"/>
      <c r="R63" s="9"/>
      <c r="T63" s="7">
        <f t="shared" si="6"/>
        <v>104.06</v>
      </c>
      <c r="U63" s="10"/>
      <c r="V63" s="18">
        <v>52.03</v>
      </c>
      <c r="W63" s="9"/>
      <c r="X63" s="10" t="s">
        <v>175</v>
      </c>
      <c r="Y63" s="9"/>
      <c r="Z63" s="10"/>
      <c r="AA63" s="9"/>
      <c r="AB63" s="9"/>
      <c r="AD63" s="9"/>
      <c r="AE63" s="9"/>
      <c r="AF63" s="9"/>
      <c r="AG63" s="9"/>
      <c r="AI63" s="46"/>
      <c r="AJ63" s="46"/>
      <c r="AK63" s="46"/>
      <c r="AL63" s="46"/>
      <c r="AM63" s="46"/>
      <c r="AN63" s="9"/>
      <c r="AO63" s="10"/>
      <c r="AP63" s="9"/>
      <c r="AQ63" s="9"/>
      <c r="AR63" s="10"/>
      <c r="AS63" s="9">
        <v>129.44999999999999</v>
      </c>
      <c r="AT63" s="10"/>
      <c r="AU63" s="55">
        <v>27.17</v>
      </c>
      <c r="AV63" s="9"/>
      <c r="AW63" s="10" t="s">
        <v>181</v>
      </c>
      <c r="AX63" s="45">
        <f t="shared" si="7"/>
        <v>27.17</v>
      </c>
    </row>
    <row r="64" spans="1:50" ht="50.1" customHeight="1" x14ac:dyDescent="0.2">
      <c r="A64" s="29">
        <v>62</v>
      </c>
      <c r="B64" s="29">
        <v>5</v>
      </c>
      <c r="C64" s="29" t="s">
        <v>66</v>
      </c>
      <c r="D64" s="29" t="s">
        <v>67</v>
      </c>
      <c r="E64" s="7"/>
      <c r="F64" s="10"/>
      <c r="G64" s="9"/>
      <c r="H64" s="9"/>
      <c r="I64" s="10"/>
      <c r="J64" s="7" t="s">
        <v>172</v>
      </c>
      <c r="K64" s="7" t="s">
        <v>172</v>
      </c>
      <c r="L64" s="7" t="s">
        <v>172</v>
      </c>
      <c r="M64" s="7" t="s">
        <v>172</v>
      </c>
      <c r="O64" s="7"/>
      <c r="P64" s="10"/>
      <c r="Q64" s="9"/>
      <c r="R64" s="9"/>
      <c r="T64" s="7">
        <f t="shared" si="6"/>
        <v>30.28</v>
      </c>
      <c r="U64" s="10">
        <f>T64*B64</f>
        <v>151.4</v>
      </c>
      <c r="V64" s="18">
        <v>15.14</v>
      </c>
      <c r="W64" s="9">
        <f>V64*B64</f>
        <v>75.7</v>
      </c>
      <c r="X64" s="10" t="s">
        <v>175</v>
      </c>
      <c r="Y64" s="7"/>
      <c r="Z64" s="10"/>
      <c r="AA64" s="9"/>
      <c r="AB64" s="9"/>
      <c r="AD64" s="9"/>
      <c r="AE64" s="9"/>
      <c r="AF64" s="9"/>
      <c r="AG64" s="9"/>
      <c r="AI64" s="46"/>
      <c r="AJ64" s="46"/>
      <c r="AK64" s="46"/>
      <c r="AL64" s="46"/>
      <c r="AM64" s="46"/>
      <c r="AN64" s="7"/>
      <c r="AO64" s="10"/>
      <c r="AP64" s="9"/>
      <c r="AQ64" s="9"/>
      <c r="AR64" s="10"/>
      <c r="AS64" s="7">
        <v>44.55</v>
      </c>
      <c r="AT64" s="10">
        <f>AS64*B64</f>
        <v>222.75</v>
      </c>
      <c r="AU64" s="55">
        <v>14.43</v>
      </c>
      <c r="AV64" s="9">
        <f>AU64*B64</f>
        <v>72.150000000000006</v>
      </c>
      <c r="AW64" s="10" t="s">
        <v>181</v>
      </c>
      <c r="AX64" s="45">
        <f t="shared" si="7"/>
        <v>14.43</v>
      </c>
    </row>
    <row r="65" spans="1:50" ht="54.95" customHeight="1" x14ac:dyDescent="0.2">
      <c r="A65" s="29">
        <v>63</v>
      </c>
      <c r="B65" s="29">
        <v>1500</v>
      </c>
      <c r="C65" s="29" t="s">
        <v>9</v>
      </c>
      <c r="D65" s="81" t="s">
        <v>68</v>
      </c>
      <c r="E65" s="7"/>
      <c r="F65" s="10"/>
      <c r="G65" s="9"/>
      <c r="H65" s="9"/>
      <c r="I65" s="10"/>
      <c r="J65" s="7">
        <v>1.2716670000000001</v>
      </c>
      <c r="K65" s="10">
        <f>J65*B65</f>
        <v>1907.5005000000001</v>
      </c>
      <c r="L65" s="9">
        <v>0.655833</v>
      </c>
      <c r="M65" s="9">
        <f>L65*B65</f>
        <v>983.74950000000001</v>
      </c>
      <c r="N65" s="70"/>
      <c r="O65" s="7">
        <v>1.25</v>
      </c>
      <c r="P65" s="10">
        <f>O65*B65</f>
        <v>1875</v>
      </c>
      <c r="Q65" s="9">
        <v>0.79</v>
      </c>
      <c r="R65" s="9">
        <f>Q65*B65</f>
        <v>1185</v>
      </c>
      <c r="T65" s="7">
        <f t="shared" si="6"/>
        <v>0.96</v>
      </c>
      <c r="U65" s="10">
        <f>T65*B65</f>
        <v>1440</v>
      </c>
      <c r="V65" s="18">
        <v>0.48</v>
      </c>
      <c r="W65" s="9">
        <f>V65*B65</f>
        <v>720</v>
      </c>
      <c r="X65" s="10" t="s">
        <v>176</v>
      </c>
      <c r="Y65" s="7">
        <v>1</v>
      </c>
      <c r="Z65" s="10">
        <f>Y65*B65</f>
        <v>1500</v>
      </c>
      <c r="AA65" s="9">
        <v>0.56000000000000005</v>
      </c>
      <c r="AB65" s="9">
        <f>AA65*B65</f>
        <v>840.00000000000011</v>
      </c>
      <c r="AD65" s="7">
        <v>6.44</v>
      </c>
      <c r="AE65" s="10">
        <f>AD65*B65</f>
        <v>9660</v>
      </c>
      <c r="AF65" s="9">
        <v>1.32</v>
      </c>
      <c r="AG65" s="9">
        <f>AF65*B65</f>
        <v>1980</v>
      </c>
      <c r="AI65" s="48">
        <v>0.98</v>
      </c>
      <c r="AJ65" s="48">
        <f>AI65*B65</f>
        <v>1470</v>
      </c>
      <c r="AK65" s="48">
        <v>0.59</v>
      </c>
      <c r="AL65" s="51">
        <f>AK65*B65</f>
        <v>885</v>
      </c>
      <c r="AM65" s="48"/>
      <c r="AN65" s="7"/>
      <c r="AO65" s="10"/>
      <c r="AP65" s="9">
        <v>0.53</v>
      </c>
      <c r="AQ65" s="9">
        <f>AP65*B65</f>
        <v>795</v>
      </c>
      <c r="AR65" s="10"/>
      <c r="AS65" s="7">
        <v>5.72</v>
      </c>
      <c r="AT65" s="10">
        <f>AS65*B65</f>
        <v>8580</v>
      </c>
      <c r="AU65" s="9">
        <v>30.51</v>
      </c>
      <c r="AV65" s="9">
        <f>AU65*B65</f>
        <v>45765</v>
      </c>
      <c r="AW65" s="10" t="s">
        <v>182</v>
      </c>
      <c r="AX65" s="45">
        <f t="shared" si="7"/>
        <v>0.48</v>
      </c>
    </row>
    <row r="66" spans="1:50" ht="54.95" customHeight="1" x14ac:dyDescent="0.2">
      <c r="A66" s="29">
        <v>64</v>
      </c>
      <c r="B66" s="29">
        <v>1500</v>
      </c>
      <c r="C66" s="29" t="s">
        <v>9</v>
      </c>
      <c r="D66" s="81" t="s">
        <v>69</v>
      </c>
      <c r="E66" s="7"/>
      <c r="F66" s="10"/>
      <c r="G66" s="9"/>
      <c r="H66" s="9"/>
      <c r="I66" s="10"/>
      <c r="J66" s="7">
        <v>1.2716670000000001</v>
      </c>
      <c r="K66" s="10">
        <f>J66*B66</f>
        <v>1907.5005000000001</v>
      </c>
      <c r="L66" s="9">
        <v>0.655833</v>
      </c>
      <c r="M66" s="9">
        <f>L66*B66</f>
        <v>983.74950000000001</v>
      </c>
      <c r="N66" s="70"/>
      <c r="O66" s="7">
        <v>1.25</v>
      </c>
      <c r="P66" s="10">
        <f>O66*B66</f>
        <v>1875</v>
      </c>
      <c r="Q66" s="9">
        <v>0.79</v>
      </c>
      <c r="R66" s="9">
        <f>Q66*B66</f>
        <v>1185</v>
      </c>
      <c r="T66" s="7">
        <f t="shared" si="6"/>
        <v>0.96</v>
      </c>
      <c r="U66" s="10">
        <f>T66*B66</f>
        <v>1440</v>
      </c>
      <c r="V66" s="18">
        <v>0.48</v>
      </c>
      <c r="W66" s="9">
        <f>V66*B66</f>
        <v>720</v>
      </c>
      <c r="X66" s="10" t="s">
        <v>176</v>
      </c>
      <c r="Y66" s="7">
        <v>1</v>
      </c>
      <c r="Z66" s="10">
        <f>Y66*B66</f>
        <v>1500</v>
      </c>
      <c r="AA66" s="9">
        <v>0.56000000000000005</v>
      </c>
      <c r="AB66" s="9">
        <f>AA66*B66</f>
        <v>840.00000000000011</v>
      </c>
      <c r="AD66" s="7">
        <v>6.44</v>
      </c>
      <c r="AE66" s="10">
        <f>AD66*B66</f>
        <v>9660</v>
      </c>
      <c r="AF66" s="9">
        <v>1.32</v>
      </c>
      <c r="AG66" s="9">
        <f>AF66*B66</f>
        <v>1980</v>
      </c>
      <c r="AI66" s="48">
        <v>0.98</v>
      </c>
      <c r="AJ66" s="48">
        <f>AI66*B66</f>
        <v>1470</v>
      </c>
      <c r="AK66" s="48">
        <v>0.59</v>
      </c>
      <c r="AL66" s="51">
        <f>AK66*B66</f>
        <v>885</v>
      </c>
      <c r="AM66" s="48"/>
      <c r="AN66" s="7"/>
      <c r="AO66" s="10"/>
      <c r="AP66" s="9">
        <v>0.53</v>
      </c>
      <c r="AQ66" s="9">
        <f>AP66*B66</f>
        <v>795</v>
      </c>
      <c r="AR66" s="10"/>
      <c r="AS66" s="7">
        <v>4.7300000000000004</v>
      </c>
      <c r="AT66" s="10">
        <f>AS66*B66</f>
        <v>7095.0000000000009</v>
      </c>
      <c r="AU66" s="9">
        <v>25.23</v>
      </c>
      <c r="AV66" s="9">
        <f>AU66*B66</f>
        <v>37845</v>
      </c>
      <c r="AW66" s="10" t="s">
        <v>182</v>
      </c>
      <c r="AX66" s="45">
        <f t="shared" si="7"/>
        <v>0.48</v>
      </c>
    </row>
    <row r="67" spans="1:50" ht="54.95" customHeight="1" x14ac:dyDescent="0.2">
      <c r="A67" s="29">
        <v>65</v>
      </c>
      <c r="B67" s="29">
        <v>1000</v>
      </c>
      <c r="C67" s="29" t="s">
        <v>9</v>
      </c>
      <c r="D67" s="81" t="s">
        <v>70</v>
      </c>
      <c r="E67" s="7"/>
      <c r="F67" s="10"/>
      <c r="G67" s="9"/>
      <c r="H67" s="9"/>
      <c r="I67" s="10"/>
      <c r="J67" s="7">
        <v>15.26</v>
      </c>
      <c r="K67" s="10">
        <f>J67*B67</f>
        <v>15260</v>
      </c>
      <c r="L67" s="9">
        <v>7.87</v>
      </c>
      <c r="M67" s="9">
        <v>983.75</v>
      </c>
      <c r="N67" s="70"/>
      <c r="O67" s="7">
        <v>1.25</v>
      </c>
      <c r="P67" s="10">
        <f>O67*B67</f>
        <v>1250</v>
      </c>
      <c r="Q67" s="9">
        <v>0.79</v>
      </c>
      <c r="R67" s="9">
        <f>Q67*B67</f>
        <v>790</v>
      </c>
      <c r="T67" s="7">
        <f t="shared" si="6"/>
        <v>0.96</v>
      </c>
      <c r="U67" s="10">
        <f>T67*B67</f>
        <v>960</v>
      </c>
      <c r="V67" s="18">
        <v>0.48</v>
      </c>
      <c r="W67" s="9">
        <f>V67*B67</f>
        <v>480</v>
      </c>
      <c r="X67" s="10" t="s">
        <v>176</v>
      </c>
      <c r="Y67" s="7">
        <v>1</v>
      </c>
      <c r="Z67" s="10">
        <f>Y67*B67</f>
        <v>1000</v>
      </c>
      <c r="AA67" s="9">
        <v>0.56000000000000005</v>
      </c>
      <c r="AB67" s="9">
        <f>AA67*B67</f>
        <v>560</v>
      </c>
      <c r="AD67" s="7">
        <v>6.44</v>
      </c>
      <c r="AE67" s="10">
        <f>AD67*B67</f>
        <v>6440</v>
      </c>
      <c r="AF67" s="9">
        <v>1.32</v>
      </c>
      <c r="AG67" s="9">
        <f>AF67*B67</f>
        <v>1320</v>
      </c>
      <c r="AI67" s="48">
        <v>0.98</v>
      </c>
      <c r="AJ67" s="48">
        <f>AI67*B67</f>
        <v>980</v>
      </c>
      <c r="AK67" s="48">
        <v>0.59</v>
      </c>
      <c r="AL67" s="48">
        <f>AK67*B67</f>
        <v>590</v>
      </c>
      <c r="AM67" s="48"/>
      <c r="AN67" s="7"/>
      <c r="AO67" s="10"/>
      <c r="AP67" s="9">
        <v>0.53</v>
      </c>
      <c r="AQ67" s="9">
        <f>AP67*B67</f>
        <v>530</v>
      </c>
      <c r="AR67" s="10"/>
      <c r="AS67" s="7">
        <v>4.7300000000000004</v>
      </c>
      <c r="AT67" s="10">
        <f>AS67*B67</f>
        <v>4730</v>
      </c>
      <c r="AU67" s="9">
        <v>25.23</v>
      </c>
      <c r="AV67" s="9">
        <f>AU67*B67</f>
        <v>25230</v>
      </c>
      <c r="AW67" s="10" t="s">
        <v>182</v>
      </c>
      <c r="AX67" s="45">
        <f t="shared" si="7"/>
        <v>0.48</v>
      </c>
    </row>
    <row r="68" spans="1:50" ht="30" customHeight="1" x14ac:dyDescent="0.2">
      <c r="A68" s="29">
        <v>66</v>
      </c>
      <c r="B68" s="29">
        <v>24</v>
      </c>
      <c r="C68" s="29" t="s">
        <v>9</v>
      </c>
      <c r="D68" s="29" t="s">
        <v>71</v>
      </c>
      <c r="E68" s="7"/>
      <c r="F68" s="10"/>
      <c r="G68" s="7"/>
      <c r="H68" s="9"/>
      <c r="I68" s="10"/>
      <c r="J68" s="7"/>
      <c r="K68" s="10"/>
      <c r="L68" s="7">
        <v>9.15</v>
      </c>
      <c r="M68" s="9">
        <f>L68*B68</f>
        <v>219.60000000000002</v>
      </c>
      <c r="O68" s="7"/>
      <c r="P68" s="10"/>
      <c r="Q68" s="7"/>
      <c r="R68" s="9"/>
      <c r="T68" s="7">
        <f t="shared" ref="T68:T131" si="30">SUM(V68/0.5)</f>
        <v>13.78</v>
      </c>
      <c r="U68" s="10">
        <f>T68*B68</f>
        <v>330.71999999999997</v>
      </c>
      <c r="V68" s="22">
        <v>6.89</v>
      </c>
      <c r="W68" s="9">
        <f>V68*B68</f>
        <v>165.35999999999999</v>
      </c>
      <c r="X68" s="10" t="s">
        <v>175</v>
      </c>
      <c r="Y68" s="7"/>
      <c r="Z68" s="10"/>
      <c r="AA68" s="7"/>
      <c r="AB68" s="9"/>
      <c r="AD68" s="7">
        <v>23.85</v>
      </c>
      <c r="AE68" s="10">
        <f>AD68*B68</f>
        <v>572.40000000000009</v>
      </c>
      <c r="AF68" s="7">
        <v>7.66</v>
      </c>
      <c r="AG68" s="9">
        <f>AF68*B68</f>
        <v>183.84</v>
      </c>
      <c r="AI68" s="46"/>
      <c r="AJ68" s="46"/>
      <c r="AK68" s="46"/>
      <c r="AL68" s="46"/>
      <c r="AM68" s="46"/>
      <c r="AN68" s="7"/>
      <c r="AO68" s="10"/>
      <c r="AP68" s="7"/>
      <c r="AQ68" s="9"/>
      <c r="AR68" s="10"/>
      <c r="AS68" s="7">
        <v>16.100000000000001</v>
      </c>
      <c r="AT68" s="10">
        <f>AS68*B68</f>
        <v>386.40000000000003</v>
      </c>
      <c r="AU68" s="7">
        <v>7.15</v>
      </c>
      <c r="AV68" s="9">
        <f>AU68*B68</f>
        <v>171.60000000000002</v>
      </c>
      <c r="AW68" s="10" t="s">
        <v>186</v>
      </c>
      <c r="AX68" s="45">
        <f t="shared" ref="AX68:AX131" si="31">MIN(D68:AW68)</f>
        <v>6.89</v>
      </c>
    </row>
    <row r="69" spans="1:50" ht="30" customHeight="1" x14ac:dyDescent="0.2">
      <c r="A69" s="29">
        <v>67</v>
      </c>
      <c r="B69" s="29"/>
      <c r="C69" s="29"/>
      <c r="D69" s="80" t="s">
        <v>72</v>
      </c>
      <c r="E69" s="10"/>
      <c r="F69" s="10"/>
      <c r="G69" s="10"/>
      <c r="H69" s="10"/>
      <c r="I69" s="10"/>
      <c r="J69" s="10"/>
      <c r="K69" s="10"/>
      <c r="L69" s="10"/>
      <c r="M69" s="10"/>
      <c r="O69" s="10"/>
      <c r="P69" s="10"/>
      <c r="Q69" s="10"/>
      <c r="R69" s="10"/>
      <c r="T69" s="7"/>
      <c r="U69" s="10"/>
      <c r="V69" s="57"/>
      <c r="W69" s="9"/>
      <c r="X69" s="10"/>
      <c r="Y69" s="10"/>
      <c r="Z69" s="10"/>
      <c r="AA69" s="10"/>
      <c r="AB69" s="10"/>
      <c r="AD69" s="10"/>
      <c r="AE69" s="10"/>
      <c r="AF69" s="10"/>
      <c r="AG69" s="10"/>
      <c r="AI69" s="46"/>
      <c r="AJ69" s="46"/>
      <c r="AK69" s="46"/>
      <c r="AL69" s="46"/>
      <c r="AM69" s="56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45">
        <f t="shared" si="31"/>
        <v>0</v>
      </c>
    </row>
    <row r="70" spans="1:50" ht="30" customHeight="1" x14ac:dyDescent="0.2">
      <c r="A70" s="29">
        <v>68</v>
      </c>
      <c r="B70" s="32">
        <v>1</v>
      </c>
      <c r="C70" s="29" t="s">
        <v>9</v>
      </c>
      <c r="D70" s="29" t="s">
        <v>73</v>
      </c>
      <c r="E70" s="7"/>
      <c r="F70" s="10"/>
      <c r="G70" s="7"/>
      <c r="H70" s="7"/>
      <c r="I70" s="7"/>
      <c r="J70" s="7" t="s">
        <v>172</v>
      </c>
      <c r="K70" s="7" t="s">
        <v>172</v>
      </c>
      <c r="L70" s="7" t="s">
        <v>172</v>
      </c>
      <c r="M70" s="7" t="s">
        <v>172</v>
      </c>
      <c r="O70" s="7">
        <v>214.12</v>
      </c>
      <c r="P70" s="10">
        <f t="shared" ref="P70:P101" si="32">O70*B70</f>
        <v>214.12</v>
      </c>
      <c r="Q70" s="59">
        <v>182</v>
      </c>
      <c r="R70" s="7">
        <f t="shared" ref="R70:R80" si="33">Q70*B70</f>
        <v>182</v>
      </c>
      <c r="T70" s="7"/>
      <c r="U70" s="10"/>
      <c r="V70" s="58"/>
      <c r="W70" s="9"/>
      <c r="X70" s="7"/>
      <c r="Y70" s="7"/>
      <c r="Z70" s="10"/>
      <c r="AA70" s="7"/>
      <c r="AB70" s="7"/>
      <c r="AD70" s="10"/>
      <c r="AE70" s="10"/>
      <c r="AF70" s="10"/>
      <c r="AG70" s="10"/>
      <c r="AI70" s="46"/>
      <c r="AJ70" s="46"/>
      <c r="AK70" s="46"/>
      <c r="AL70" s="46"/>
      <c r="AM70" s="46"/>
      <c r="AN70" s="7"/>
      <c r="AO70" s="10"/>
      <c r="AP70" s="112">
        <v>148.5</v>
      </c>
      <c r="AQ70" s="7">
        <f t="shared" ref="AQ70:AQ99" si="34">AP70*B70</f>
        <v>148.5</v>
      </c>
      <c r="AR70" s="7"/>
      <c r="AS70" s="7" t="s">
        <v>188</v>
      </c>
      <c r="AT70" s="7" t="s">
        <v>188</v>
      </c>
      <c r="AU70" s="7" t="s">
        <v>188</v>
      </c>
      <c r="AV70" s="7" t="s">
        <v>188</v>
      </c>
      <c r="AW70" s="7" t="s">
        <v>183</v>
      </c>
      <c r="AX70" s="45">
        <f t="shared" si="31"/>
        <v>148.5</v>
      </c>
    </row>
    <row r="71" spans="1:50" ht="30" customHeight="1" x14ac:dyDescent="0.2">
      <c r="A71" s="29">
        <v>69</v>
      </c>
      <c r="B71" s="32">
        <v>1</v>
      </c>
      <c r="C71" s="29" t="s">
        <v>9</v>
      </c>
      <c r="D71" s="29" t="s">
        <v>74</v>
      </c>
      <c r="E71" s="7"/>
      <c r="F71" s="10"/>
      <c r="G71" s="7"/>
      <c r="H71" s="7"/>
      <c r="I71" s="7"/>
      <c r="J71" s="7" t="s">
        <v>172</v>
      </c>
      <c r="K71" s="7" t="s">
        <v>172</v>
      </c>
      <c r="L71" s="7" t="s">
        <v>172</v>
      </c>
      <c r="M71" s="7" t="s">
        <v>172</v>
      </c>
      <c r="O71" s="7">
        <v>25.88</v>
      </c>
      <c r="P71" s="10">
        <f t="shared" si="32"/>
        <v>25.88</v>
      </c>
      <c r="Q71" s="59">
        <v>22</v>
      </c>
      <c r="R71" s="7">
        <f t="shared" si="33"/>
        <v>22</v>
      </c>
      <c r="T71" s="7"/>
      <c r="U71" s="10"/>
      <c r="V71" s="58"/>
      <c r="W71" s="9"/>
      <c r="X71" s="7"/>
      <c r="Y71" s="7"/>
      <c r="Z71" s="10"/>
      <c r="AA71" s="7"/>
      <c r="AB71" s="7"/>
      <c r="AD71" s="10"/>
      <c r="AE71" s="10"/>
      <c r="AF71" s="10"/>
      <c r="AG71" s="10"/>
      <c r="AI71" s="46"/>
      <c r="AJ71" s="46"/>
      <c r="AK71" s="46"/>
      <c r="AL71" s="46"/>
      <c r="AM71" s="46"/>
      <c r="AN71" s="7"/>
      <c r="AO71" s="10"/>
      <c r="AP71" s="112">
        <v>14.56</v>
      </c>
      <c r="AQ71" s="7">
        <f t="shared" si="34"/>
        <v>14.56</v>
      </c>
      <c r="AR71" s="7"/>
      <c r="AS71" s="7" t="s">
        <v>188</v>
      </c>
      <c r="AT71" s="7" t="s">
        <v>188</v>
      </c>
      <c r="AU71" s="7" t="s">
        <v>188</v>
      </c>
      <c r="AV71" s="7" t="s">
        <v>188</v>
      </c>
      <c r="AW71" s="7" t="s">
        <v>183</v>
      </c>
      <c r="AX71" s="45">
        <f t="shared" si="31"/>
        <v>14.56</v>
      </c>
    </row>
    <row r="72" spans="1:50" ht="30" customHeight="1" x14ac:dyDescent="0.2">
      <c r="A72" s="29">
        <v>70</v>
      </c>
      <c r="B72" s="32">
        <v>1</v>
      </c>
      <c r="C72" s="29" t="s">
        <v>9</v>
      </c>
      <c r="D72" s="29" t="s">
        <v>75</v>
      </c>
      <c r="E72" s="7"/>
      <c r="F72" s="10"/>
      <c r="G72" s="7"/>
      <c r="H72" s="7"/>
      <c r="I72" s="7"/>
      <c r="J72" s="7" t="s">
        <v>172</v>
      </c>
      <c r="K72" s="7" t="s">
        <v>172</v>
      </c>
      <c r="L72" s="7" t="s">
        <v>172</v>
      </c>
      <c r="M72" s="7" t="s">
        <v>172</v>
      </c>
      <c r="O72" s="7">
        <v>211.76</v>
      </c>
      <c r="P72" s="10">
        <f t="shared" si="32"/>
        <v>211.76</v>
      </c>
      <c r="Q72" s="59">
        <v>180</v>
      </c>
      <c r="R72" s="7">
        <f t="shared" si="33"/>
        <v>180</v>
      </c>
      <c r="T72" s="7"/>
      <c r="U72" s="10"/>
      <c r="V72" s="58"/>
      <c r="W72" s="9"/>
      <c r="X72" s="7"/>
      <c r="Y72" s="7"/>
      <c r="Z72" s="10"/>
      <c r="AA72" s="7"/>
      <c r="AB72" s="7"/>
      <c r="AD72" s="10"/>
      <c r="AE72" s="10"/>
      <c r="AF72" s="10"/>
      <c r="AG72" s="10"/>
      <c r="AI72" s="46"/>
      <c r="AJ72" s="46"/>
      <c r="AK72" s="46"/>
      <c r="AL72" s="46"/>
      <c r="AM72" s="46"/>
      <c r="AN72" s="7"/>
      <c r="AO72" s="10"/>
      <c r="AP72" s="112">
        <v>154</v>
      </c>
      <c r="AQ72" s="7">
        <f t="shared" si="34"/>
        <v>154</v>
      </c>
      <c r="AR72" s="7"/>
      <c r="AS72" s="7" t="s">
        <v>188</v>
      </c>
      <c r="AT72" s="7" t="s">
        <v>188</v>
      </c>
      <c r="AU72" s="7" t="s">
        <v>188</v>
      </c>
      <c r="AV72" s="7" t="s">
        <v>188</v>
      </c>
      <c r="AW72" s="7" t="s">
        <v>183</v>
      </c>
      <c r="AX72" s="45">
        <f t="shared" si="31"/>
        <v>154</v>
      </c>
    </row>
    <row r="73" spans="1:50" ht="39.950000000000003" customHeight="1" x14ac:dyDescent="0.2">
      <c r="A73" s="29">
        <v>71</v>
      </c>
      <c r="B73" s="32">
        <v>1</v>
      </c>
      <c r="C73" s="29" t="s">
        <v>9</v>
      </c>
      <c r="D73" s="29" t="s">
        <v>76</v>
      </c>
      <c r="E73" s="7"/>
      <c r="F73" s="10"/>
      <c r="G73" s="7"/>
      <c r="H73" s="7"/>
      <c r="I73" s="7"/>
      <c r="J73" s="7" t="s">
        <v>172</v>
      </c>
      <c r="K73" s="7" t="s">
        <v>172</v>
      </c>
      <c r="L73" s="7" t="s">
        <v>172</v>
      </c>
      <c r="M73" s="7" t="s">
        <v>172</v>
      </c>
      <c r="O73" s="7">
        <v>436.47</v>
      </c>
      <c r="P73" s="10">
        <f t="shared" si="32"/>
        <v>436.47</v>
      </c>
      <c r="Q73" s="59">
        <v>371</v>
      </c>
      <c r="R73" s="7">
        <f t="shared" si="33"/>
        <v>371</v>
      </c>
      <c r="T73" s="7"/>
      <c r="U73" s="10"/>
      <c r="V73" s="58"/>
      <c r="W73" s="9"/>
      <c r="X73" s="7"/>
      <c r="Y73" s="7"/>
      <c r="Z73" s="10"/>
      <c r="AA73" s="7"/>
      <c r="AB73" s="7"/>
      <c r="AD73" s="10"/>
      <c r="AE73" s="10"/>
      <c r="AF73" s="10"/>
      <c r="AG73" s="10"/>
      <c r="AI73" s="46"/>
      <c r="AJ73" s="46"/>
      <c r="AK73" s="46"/>
      <c r="AL73" s="46"/>
      <c r="AM73" s="46"/>
      <c r="AN73" s="7"/>
      <c r="AO73" s="10"/>
      <c r="AP73" s="112">
        <v>368.5</v>
      </c>
      <c r="AQ73" s="7">
        <f t="shared" si="34"/>
        <v>368.5</v>
      </c>
      <c r="AR73" s="7"/>
      <c r="AS73" s="7" t="s">
        <v>188</v>
      </c>
      <c r="AT73" s="7" t="s">
        <v>188</v>
      </c>
      <c r="AU73" s="7" t="s">
        <v>188</v>
      </c>
      <c r="AV73" s="7" t="s">
        <v>188</v>
      </c>
      <c r="AW73" s="7" t="s">
        <v>183</v>
      </c>
      <c r="AX73" s="45">
        <f t="shared" si="31"/>
        <v>368.5</v>
      </c>
    </row>
    <row r="74" spans="1:50" ht="30" customHeight="1" x14ac:dyDescent="0.2">
      <c r="A74" s="29">
        <v>72</v>
      </c>
      <c r="B74" s="32">
        <v>1</v>
      </c>
      <c r="C74" s="29" t="s">
        <v>9</v>
      </c>
      <c r="D74" s="29" t="s">
        <v>77</v>
      </c>
      <c r="E74" s="7"/>
      <c r="F74" s="10"/>
      <c r="G74" s="7"/>
      <c r="H74" s="7"/>
      <c r="I74" s="7"/>
      <c r="J74" s="7" t="s">
        <v>172</v>
      </c>
      <c r="K74" s="7" t="s">
        <v>172</v>
      </c>
      <c r="L74" s="7" t="s">
        <v>172</v>
      </c>
      <c r="M74" s="7" t="s">
        <v>172</v>
      </c>
      <c r="O74" s="7">
        <v>223.53</v>
      </c>
      <c r="P74" s="10">
        <f t="shared" si="32"/>
        <v>223.53</v>
      </c>
      <c r="Q74" s="59">
        <v>190</v>
      </c>
      <c r="R74" s="7">
        <f t="shared" si="33"/>
        <v>190</v>
      </c>
      <c r="T74" s="7"/>
      <c r="U74" s="10"/>
      <c r="V74" s="58"/>
      <c r="W74" s="9"/>
      <c r="X74" s="7"/>
      <c r="Y74" s="7"/>
      <c r="Z74" s="10"/>
      <c r="AA74" s="7"/>
      <c r="AB74" s="7"/>
      <c r="AD74" s="10"/>
      <c r="AE74" s="10"/>
      <c r="AF74" s="10"/>
      <c r="AG74" s="10"/>
      <c r="AI74" s="46"/>
      <c r="AJ74" s="46"/>
      <c r="AK74" s="46"/>
      <c r="AL74" s="46"/>
      <c r="AM74" s="46"/>
      <c r="AN74" s="7"/>
      <c r="AO74" s="10"/>
      <c r="AP74" s="112">
        <v>53.9</v>
      </c>
      <c r="AQ74" s="7">
        <f t="shared" si="34"/>
        <v>53.9</v>
      </c>
      <c r="AR74" s="7"/>
      <c r="AS74" s="7" t="s">
        <v>188</v>
      </c>
      <c r="AT74" s="7" t="s">
        <v>188</v>
      </c>
      <c r="AU74" s="7" t="s">
        <v>188</v>
      </c>
      <c r="AV74" s="7" t="s">
        <v>188</v>
      </c>
      <c r="AW74" s="7" t="s">
        <v>183</v>
      </c>
      <c r="AX74" s="45">
        <f t="shared" si="31"/>
        <v>53.9</v>
      </c>
    </row>
    <row r="75" spans="1:50" ht="30" customHeight="1" x14ac:dyDescent="0.2">
      <c r="A75" s="29">
        <v>73</v>
      </c>
      <c r="B75" s="32">
        <v>15</v>
      </c>
      <c r="C75" s="29" t="s">
        <v>9</v>
      </c>
      <c r="D75" s="29" t="s">
        <v>78</v>
      </c>
      <c r="E75" s="7"/>
      <c r="F75" s="10"/>
      <c r="G75" s="7"/>
      <c r="H75" s="7"/>
      <c r="I75" s="7"/>
      <c r="J75" s="7" t="s">
        <v>172</v>
      </c>
      <c r="K75" s="7" t="s">
        <v>172</v>
      </c>
      <c r="L75" s="7" t="s">
        <v>172</v>
      </c>
      <c r="M75" s="7" t="s">
        <v>172</v>
      </c>
      <c r="O75" s="7">
        <v>38.4</v>
      </c>
      <c r="P75" s="10">
        <f t="shared" si="32"/>
        <v>576</v>
      </c>
      <c r="Q75" s="59">
        <v>23</v>
      </c>
      <c r="R75" s="7">
        <f t="shared" si="33"/>
        <v>345</v>
      </c>
      <c r="T75" s="7"/>
      <c r="U75" s="10"/>
      <c r="V75" s="58"/>
      <c r="W75" s="9"/>
      <c r="X75" s="7"/>
      <c r="Y75" s="7"/>
      <c r="Z75" s="10"/>
      <c r="AA75" s="7"/>
      <c r="AB75" s="7"/>
      <c r="AD75" s="10"/>
      <c r="AE75" s="10"/>
      <c r="AF75" s="10"/>
      <c r="AG75" s="10"/>
      <c r="AI75" s="46"/>
      <c r="AJ75" s="46"/>
      <c r="AK75" s="46"/>
      <c r="AL75" s="46"/>
      <c r="AM75" s="46"/>
      <c r="AN75" s="7"/>
      <c r="AO75" s="10"/>
      <c r="AP75" s="112">
        <v>6.55</v>
      </c>
      <c r="AQ75" s="7">
        <f t="shared" si="34"/>
        <v>98.25</v>
      </c>
      <c r="AR75" s="7"/>
      <c r="AS75" s="7" t="s">
        <v>188</v>
      </c>
      <c r="AT75" s="7" t="s">
        <v>188</v>
      </c>
      <c r="AU75" s="7" t="s">
        <v>188</v>
      </c>
      <c r="AV75" s="7" t="s">
        <v>188</v>
      </c>
      <c r="AW75" s="7" t="s">
        <v>183</v>
      </c>
      <c r="AX75" s="45">
        <f t="shared" si="31"/>
        <v>6.55</v>
      </c>
    </row>
    <row r="76" spans="1:50" ht="30" customHeight="1" x14ac:dyDescent="0.2">
      <c r="A76" s="29">
        <v>74</v>
      </c>
      <c r="B76" s="32">
        <v>10</v>
      </c>
      <c r="C76" s="29" t="s">
        <v>9</v>
      </c>
      <c r="D76" s="29" t="s">
        <v>79</v>
      </c>
      <c r="E76" s="7"/>
      <c r="F76" s="10"/>
      <c r="G76" s="7"/>
      <c r="H76" s="7"/>
      <c r="I76" s="7"/>
      <c r="J76" s="7" t="s">
        <v>172</v>
      </c>
      <c r="K76" s="7" t="s">
        <v>172</v>
      </c>
      <c r="L76" s="7" t="s">
        <v>172</v>
      </c>
      <c r="M76" s="7" t="s">
        <v>172</v>
      </c>
      <c r="O76" s="7">
        <v>12.47</v>
      </c>
      <c r="P76" s="10">
        <f t="shared" si="32"/>
        <v>124.7</v>
      </c>
      <c r="Q76" s="59">
        <v>7.4</v>
      </c>
      <c r="R76" s="7">
        <f t="shared" si="33"/>
        <v>74</v>
      </c>
      <c r="T76" s="7"/>
      <c r="U76" s="10"/>
      <c r="V76" s="58"/>
      <c r="W76" s="9"/>
      <c r="X76" s="7"/>
      <c r="Y76" s="7"/>
      <c r="Z76" s="10"/>
      <c r="AA76" s="7"/>
      <c r="AB76" s="7"/>
      <c r="AD76" s="10"/>
      <c r="AE76" s="10"/>
      <c r="AF76" s="10"/>
      <c r="AG76" s="10"/>
      <c r="AI76" s="46"/>
      <c r="AJ76" s="46"/>
      <c r="AK76" s="46"/>
      <c r="AL76" s="46"/>
      <c r="AM76" s="46"/>
      <c r="AN76" s="7"/>
      <c r="AO76" s="10"/>
      <c r="AP76" s="112">
        <v>3.25</v>
      </c>
      <c r="AQ76" s="7">
        <f t="shared" si="34"/>
        <v>32.5</v>
      </c>
      <c r="AR76" s="7"/>
      <c r="AS76" s="7" t="s">
        <v>188</v>
      </c>
      <c r="AT76" s="7" t="s">
        <v>188</v>
      </c>
      <c r="AU76" s="7" t="s">
        <v>188</v>
      </c>
      <c r="AV76" s="7" t="s">
        <v>188</v>
      </c>
      <c r="AW76" s="7" t="s">
        <v>183</v>
      </c>
      <c r="AX76" s="45">
        <f t="shared" si="31"/>
        <v>3.25</v>
      </c>
    </row>
    <row r="77" spans="1:50" ht="30" customHeight="1" x14ac:dyDescent="0.2">
      <c r="A77" s="29">
        <v>75</v>
      </c>
      <c r="B77" s="32">
        <v>20</v>
      </c>
      <c r="C77" s="29" t="s">
        <v>9</v>
      </c>
      <c r="D77" s="29" t="s">
        <v>80</v>
      </c>
      <c r="E77" s="7"/>
      <c r="F77" s="10"/>
      <c r="G77" s="7"/>
      <c r="H77" s="7"/>
      <c r="I77" s="7"/>
      <c r="J77" s="7" t="s">
        <v>172</v>
      </c>
      <c r="K77" s="7" t="s">
        <v>172</v>
      </c>
      <c r="L77" s="7" t="s">
        <v>172</v>
      </c>
      <c r="M77" s="7" t="s">
        <v>172</v>
      </c>
      <c r="O77" s="7">
        <v>12.47</v>
      </c>
      <c r="P77" s="10">
        <f t="shared" si="32"/>
        <v>249.4</v>
      </c>
      <c r="Q77" s="59">
        <v>7.4</v>
      </c>
      <c r="R77" s="7">
        <f t="shared" si="33"/>
        <v>148</v>
      </c>
      <c r="T77" s="7"/>
      <c r="U77" s="10"/>
      <c r="V77" s="58"/>
      <c r="W77" s="9"/>
      <c r="X77" s="7"/>
      <c r="Y77" s="7"/>
      <c r="Z77" s="10"/>
      <c r="AA77" s="7"/>
      <c r="AB77" s="7"/>
      <c r="AD77" s="10"/>
      <c r="AE77" s="10"/>
      <c r="AF77" s="10"/>
      <c r="AG77" s="10"/>
      <c r="AI77" s="46"/>
      <c r="AJ77" s="46"/>
      <c r="AK77" s="46"/>
      <c r="AL77" s="46"/>
      <c r="AM77" s="46"/>
      <c r="AN77" s="7"/>
      <c r="AO77" s="10"/>
      <c r="AP77" s="112">
        <v>4.3499999999999996</v>
      </c>
      <c r="AQ77" s="7">
        <f t="shared" si="34"/>
        <v>87</v>
      </c>
      <c r="AR77" s="7"/>
      <c r="AS77" s="7" t="s">
        <v>188</v>
      </c>
      <c r="AT77" s="7" t="s">
        <v>188</v>
      </c>
      <c r="AU77" s="7" t="s">
        <v>188</v>
      </c>
      <c r="AV77" s="7" t="s">
        <v>188</v>
      </c>
      <c r="AW77" s="7" t="s">
        <v>183</v>
      </c>
      <c r="AX77" s="45">
        <f t="shared" si="31"/>
        <v>4.3499999999999996</v>
      </c>
    </row>
    <row r="78" spans="1:50" ht="30" customHeight="1" x14ac:dyDescent="0.2">
      <c r="A78" s="29">
        <v>76</v>
      </c>
      <c r="B78" s="32">
        <v>10</v>
      </c>
      <c r="C78" s="29" t="s">
        <v>9</v>
      </c>
      <c r="D78" s="29" t="s">
        <v>81</v>
      </c>
      <c r="E78" s="7"/>
      <c r="F78" s="10"/>
      <c r="G78" s="7"/>
      <c r="H78" s="7"/>
      <c r="I78" s="7"/>
      <c r="J78" s="7" t="s">
        <v>172</v>
      </c>
      <c r="K78" s="7" t="s">
        <v>172</v>
      </c>
      <c r="L78" s="7" t="s">
        <v>172</v>
      </c>
      <c r="M78" s="7" t="s">
        <v>172</v>
      </c>
      <c r="O78" s="7">
        <v>12.47</v>
      </c>
      <c r="P78" s="10">
        <f t="shared" si="32"/>
        <v>124.7</v>
      </c>
      <c r="Q78" s="59">
        <v>7.4</v>
      </c>
      <c r="R78" s="7">
        <f t="shared" si="33"/>
        <v>74</v>
      </c>
      <c r="T78" s="7"/>
      <c r="U78" s="10"/>
      <c r="V78" s="58"/>
      <c r="W78" s="9"/>
      <c r="X78" s="7"/>
      <c r="Y78" s="7"/>
      <c r="Z78" s="10"/>
      <c r="AA78" s="7"/>
      <c r="AB78" s="7"/>
      <c r="AD78" s="10"/>
      <c r="AE78" s="10"/>
      <c r="AF78" s="10"/>
      <c r="AG78" s="10"/>
      <c r="AI78" s="46"/>
      <c r="AJ78" s="46"/>
      <c r="AK78" s="46"/>
      <c r="AL78" s="46"/>
      <c r="AM78" s="46"/>
      <c r="AN78" s="7"/>
      <c r="AO78" s="10"/>
      <c r="AP78" s="112">
        <v>6.55</v>
      </c>
      <c r="AQ78" s="7">
        <f t="shared" si="34"/>
        <v>65.5</v>
      </c>
      <c r="AR78" s="7"/>
      <c r="AS78" s="7" t="s">
        <v>188</v>
      </c>
      <c r="AT78" s="7" t="s">
        <v>188</v>
      </c>
      <c r="AU78" s="7" t="s">
        <v>188</v>
      </c>
      <c r="AV78" s="7" t="s">
        <v>188</v>
      </c>
      <c r="AW78" s="7" t="s">
        <v>183</v>
      </c>
      <c r="AX78" s="45">
        <f t="shared" si="31"/>
        <v>6.55</v>
      </c>
    </row>
    <row r="79" spans="1:50" ht="30" customHeight="1" x14ac:dyDescent="0.2">
      <c r="A79" s="29">
        <v>77</v>
      </c>
      <c r="B79" s="32">
        <v>10</v>
      </c>
      <c r="C79" s="29" t="s">
        <v>9</v>
      </c>
      <c r="D79" s="29" t="s">
        <v>82</v>
      </c>
      <c r="E79" s="7"/>
      <c r="F79" s="10"/>
      <c r="G79" s="7"/>
      <c r="H79" s="7"/>
      <c r="I79" s="7"/>
      <c r="J79" s="7" t="s">
        <v>172</v>
      </c>
      <c r="K79" s="7" t="s">
        <v>172</v>
      </c>
      <c r="L79" s="7" t="s">
        <v>172</v>
      </c>
      <c r="M79" s="7" t="s">
        <v>172</v>
      </c>
      <c r="O79" s="7">
        <v>11.9</v>
      </c>
      <c r="P79" s="10">
        <f t="shared" si="32"/>
        <v>119</v>
      </c>
      <c r="Q79" s="59">
        <v>11.2</v>
      </c>
      <c r="R79" s="7">
        <f t="shared" si="33"/>
        <v>112</v>
      </c>
      <c r="T79" s="7"/>
      <c r="U79" s="10"/>
      <c r="V79" s="58"/>
      <c r="W79" s="9"/>
      <c r="X79" s="7"/>
      <c r="Y79" s="7"/>
      <c r="Z79" s="10"/>
      <c r="AA79" s="7"/>
      <c r="AB79" s="7"/>
      <c r="AD79" s="10"/>
      <c r="AE79" s="10"/>
      <c r="AF79" s="10"/>
      <c r="AG79" s="10"/>
      <c r="AI79" s="46"/>
      <c r="AJ79" s="46"/>
      <c r="AK79" s="46"/>
      <c r="AL79" s="46"/>
      <c r="AM79" s="46"/>
      <c r="AN79" s="7"/>
      <c r="AO79" s="10"/>
      <c r="AP79" s="112">
        <v>3.25</v>
      </c>
      <c r="AQ79" s="7">
        <f t="shared" si="34"/>
        <v>32.5</v>
      </c>
      <c r="AR79" s="7"/>
      <c r="AS79" s="7" t="s">
        <v>188</v>
      </c>
      <c r="AT79" s="7" t="s">
        <v>188</v>
      </c>
      <c r="AU79" s="7" t="s">
        <v>188</v>
      </c>
      <c r="AV79" s="7" t="s">
        <v>188</v>
      </c>
      <c r="AW79" s="7" t="s">
        <v>183</v>
      </c>
      <c r="AX79" s="45">
        <f t="shared" si="31"/>
        <v>3.25</v>
      </c>
    </row>
    <row r="80" spans="1:50" ht="30" customHeight="1" x14ac:dyDescent="0.2">
      <c r="A80" s="29">
        <v>78</v>
      </c>
      <c r="B80" s="32">
        <v>5</v>
      </c>
      <c r="C80" s="29" t="s">
        <v>9</v>
      </c>
      <c r="D80" s="29" t="s">
        <v>83</v>
      </c>
      <c r="E80" s="7"/>
      <c r="F80" s="10"/>
      <c r="G80" s="7"/>
      <c r="H80" s="7"/>
      <c r="I80" s="7"/>
      <c r="J80" s="7" t="s">
        <v>172</v>
      </c>
      <c r="K80" s="7" t="s">
        <v>172</v>
      </c>
      <c r="L80" s="7" t="s">
        <v>172</v>
      </c>
      <c r="M80" s="7" t="s">
        <v>172</v>
      </c>
      <c r="O80" s="7">
        <v>9</v>
      </c>
      <c r="P80" s="10">
        <f t="shared" si="32"/>
        <v>45</v>
      </c>
      <c r="Q80" s="59">
        <v>5.8</v>
      </c>
      <c r="R80" s="7">
        <f t="shared" si="33"/>
        <v>29</v>
      </c>
      <c r="T80" s="7"/>
      <c r="U80" s="10"/>
      <c r="V80" s="58"/>
      <c r="W80" s="9"/>
      <c r="X80" s="7"/>
      <c r="Y80" s="7"/>
      <c r="Z80" s="10"/>
      <c r="AA80" s="7"/>
      <c r="AB80" s="7"/>
      <c r="AD80" s="10"/>
      <c r="AE80" s="10"/>
      <c r="AF80" s="10"/>
      <c r="AG80" s="10"/>
      <c r="AI80" s="46"/>
      <c r="AJ80" s="46"/>
      <c r="AK80" s="46"/>
      <c r="AL80" s="46"/>
      <c r="AM80" s="46"/>
      <c r="AN80" s="7"/>
      <c r="AO80" s="10"/>
      <c r="AP80" s="112">
        <v>3.25</v>
      </c>
      <c r="AQ80" s="7">
        <f t="shared" si="34"/>
        <v>16.25</v>
      </c>
      <c r="AR80" s="7"/>
      <c r="AS80" s="7" t="s">
        <v>188</v>
      </c>
      <c r="AT80" s="7" t="s">
        <v>188</v>
      </c>
      <c r="AU80" s="7" t="s">
        <v>188</v>
      </c>
      <c r="AV80" s="7" t="s">
        <v>188</v>
      </c>
      <c r="AW80" s="7" t="s">
        <v>183</v>
      </c>
      <c r="AX80" s="45">
        <f t="shared" si="31"/>
        <v>3.25</v>
      </c>
    </row>
    <row r="81" spans="1:50" ht="30" customHeight="1" x14ac:dyDescent="0.2">
      <c r="A81" s="29">
        <v>79</v>
      </c>
      <c r="B81" s="32">
        <v>5</v>
      </c>
      <c r="C81" s="29" t="s">
        <v>9</v>
      </c>
      <c r="D81" s="29" t="s">
        <v>84</v>
      </c>
      <c r="E81" s="7"/>
      <c r="F81" s="10"/>
      <c r="G81" s="7"/>
      <c r="H81" s="7"/>
      <c r="I81" s="7"/>
      <c r="J81" s="7" t="s">
        <v>172</v>
      </c>
      <c r="K81" s="7" t="s">
        <v>172</v>
      </c>
      <c r="L81" s="7" t="s">
        <v>172</v>
      </c>
      <c r="M81" s="7" t="s">
        <v>172</v>
      </c>
      <c r="O81" s="7">
        <v>12.47</v>
      </c>
      <c r="P81" s="10">
        <f t="shared" si="32"/>
        <v>62.35</v>
      </c>
      <c r="Q81" s="59">
        <v>8</v>
      </c>
      <c r="R81" s="7">
        <f>Q81*B81</f>
        <v>40</v>
      </c>
      <c r="T81" s="7"/>
      <c r="U81" s="10"/>
      <c r="V81" s="58"/>
      <c r="W81" s="9"/>
      <c r="X81" s="7"/>
      <c r="Y81" s="7"/>
      <c r="Z81" s="10"/>
      <c r="AA81" s="7"/>
      <c r="AB81" s="7"/>
      <c r="AD81" s="10"/>
      <c r="AE81" s="10"/>
      <c r="AF81" s="10"/>
      <c r="AG81" s="10"/>
      <c r="AI81" s="46"/>
      <c r="AJ81" s="46"/>
      <c r="AK81" s="46"/>
      <c r="AL81" s="46"/>
      <c r="AM81" s="46"/>
      <c r="AN81" s="7"/>
      <c r="AO81" s="10"/>
      <c r="AP81" s="112">
        <v>3.25</v>
      </c>
      <c r="AQ81" s="7">
        <f t="shared" si="34"/>
        <v>16.25</v>
      </c>
      <c r="AR81" s="7"/>
      <c r="AS81" s="7" t="s">
        <v>188</v>
      </c>
      <c r="AT81" s="7" t="s">
        <v>188</v>
      </c>
      <c r="AU81" s="7" t="s">
        <v>188</v>
      </c>
      <c r="AV81" s="7" t="s">
        <v>188</v>
      </c>
      <c r="AW81" s="7" t="s">
        <v>183</v>
      </c>
      <c r="AX81" s="45">
        <f t="shared" si="31"/>
        <v>3.25</v>
      </c>
    </row>
    <row r="82" spans="1:50" ht="30" customHeight="1" x14ac:dyDescent="0.2">
      <c r="A82" s="29">
        <v>80</v>
      </c>
      <c r="B82" s="32">
        <v>5</v>
      </c>
      <c r="C82" s="29" t="s">
        <v>9</v>
      </c>
      <c r="D82" s="29" t="s">
        <v>85</v>
      </c>
      <c r="E82" s="7"/>
      <c r="F82" s="10"/>
      <c r="G82" s="7"/>
      <c r="H82" s="7"/>
      <c r="I82" s="7"/>
      <c r="J82" s="7" t="s">
        <v>172</v>
      </c>
      <c r="K82" s="7" t="s">
        <v>172</v>
      </c>
      <c r="L82" s="7" t="s">
        <v>172</v>
      </c>
      <c r="M82" s="7" t="s">
        <v>172</v>
      </c>
      <c r="O82" s="7">
        <v>12.47</v>
      </c>
      <c r="P82" s="10">
        <f t="shared" si="32"/>
        <v>62.35</v>
      </c>
      <c r="Q82" s="59">
        <v>8</v>
      </c>
      <c r="R82" s="7">
        <f t="shared" ref="R82:R101" si="35">Q82*B82</f>
        <v>40</v>
      </c>
      <c r="T82" s="7"/>
      <c r="U82" s="10"/>
      <c r="V82" s="58"/>
      <c r="W82" s="9"/>
      <c r="X82" s="7"/>
      <c r="Y82" s="7"/>
      <c r="Z82" s="10"/>
      <c r="AA82" s="7"/>
      <c r="AB82" s="7"/>
      <c r="AD82" s="10"/>
      <c r="AE82" s="10"/>
      <c r="AF82" s="10"/>
      <c r="AG82" s="10"/>
      <c r="AI82" s="46"/>
      <c r="AJ82" s="46"/>
      <c r="AK82" s="46"/>
      <c r="AL82" s="46"/>
      <c r="AM82" s="46"/>
      <c r="AN82" s="7"/>
      <c r="AO82" s="10"/>
      <c r="AP82" s="112">
        <v>3.25</v>
      </c>
      <c r="AQ82" s="7">
        <f t="shared" si="34"/>
        <v>16.25</v>
      </c>
      <c r="AR82" s="7"/>
      <c r="AS82" s="7" t="s">
        <v>188</v>
      </c>
      <c r="AT82" s="7" t="s">
        <v>188</v>
      </c>
      <c r="AU82" s="7" t="s">
        <v>188</v>
      </c>
      <c r="AV82" s="7" t="s">
        <v>188</v>
      </c>
      <c r="AW82" s="7" t="s">
        <v>183</v>
      </c>
      <c r="AX82" s="45">
        <f t="shared" si="31"/>
        <v>3.25</v>
      </c>
    </row>
    <row r="83" spans="1:50" ht="30" customHeight="1" x14ac:dyDescent="0.2">
      <c r="A83" s="29">
        <v>81</v>
      </c>
      <c r="B83" s="32">
        <v>5</v>
      </c>
      <c r="C83" s="29" t="s">
        <v>9</v>
      </c>
      <c r="D83" s="29" t="s">
        <v>86</v>
      </c>
      <c r="E83" s="7"/>
      <c r="F83" s="10"/>
      <c r="G83" s="7"/>
      <c r="H83" s="7"/>
      <c r="I83" s="7"/>
      <c r="J83" s="7" t="s">
        <v>172</v>
      </c>
      <c r="K83" s="7" t="s">
        <v>172</v>
      </c>
      <c r="L83" s="7" t="s">
        <v>172</v>
      </c>
      <c r="M83" s="7" t="s">
        <v>172</v>
      </c>
      <c r="O83" s="7">
        <v>36.44</v>
      </c>
      <c r="P83" s="10">
        <f t="shared" si="32"/>
        <v>182.2</v>
      </c>
      <c r="Q83" s="59">
        <v>22.5</v>
      </c>
      <c r="R83" s="7">
        <f t="shared" si="35"/>
        <v>112.5</v>
      </c>
      <c r="T83" s="7"/>
      <c r="U83" s="10"/>
      <c r="V83" s="58"/>
      <c r="W83" s="9"/>
      <c r="X83" s="7"/>
      <c r="Y83" s="7"/>
      <c r="Z83" s="10"/>
      <c r="AA83" s="7"/>
      <c r="AB83" s="7"/>
      <c r="AD83" s="10"/>
      <c r="AE83" s="10"/>
      <c r="AF83" s="10"/>
      <c r="AG83" s="10"/>
      <c r="AI83" s="46"/>
      <c r="AJ83" s="46"/>
      <c r="AK83" s="46"/>
      <c r="AL83" s="46"/>
      <c r="AM83" s="46"/>
      <c r="AN83" s="7"/>
      <c r="AO83" s="10"/>
      <c r="AP83" s="112">
        <v>10.95</v>
      </c>
      <c r="AQ83" s="7">
        <f t="shared" si="34"/>
        <v>54.75</v>
      </c>
      <c r="AR83" s="7"/>
      <c r="AS83" s="7" t="s">
        <v>188</v>
      </c>
      <c r="AT83" s="7" t="s">
        <v>188</v>
      </c>
      <c r="AU83" s="7" t="s">
        <v>188</v>
      </c>
      <c r="AV83" s="7" t="s">
        <v>188</v>
      </c>
      <c r="AW83" s="7" t="s">
        <v>183</v>
      </c>
      <c r="AX83" s="45">
        <f t="shared" si="31"/>
        <v>10.95</v>
      </c>
    </row>
    <row r="84" spans="1:50" ht="30" customHeight="1" x14ac:dyDescent="0.2">
      <c r="A84" s="29">
        <v>82</v>
      </c>
      <c r="B84" s="32">
        <v>5</v>
      </c>
      <c r="C84" s="29" t="s">
        <v>9</v>
      </c>
      <c r="D84" s="29" t="s">
        <v>87</v>
      </c>
      <c r="E84" s="7"/>
      <c r="F84" s="10"/>
      <c r="G84" s="7"/>
      <c r="H84" s="7"/>
      <c r="I84" s="7"/>
      <c r="J84" s="7" t="s">
        <v>172</v>
      </c>
      <c r="K84" s="7" t="s">
        <v>172</v>
      </c>
      <c r="L84" s="7" t="s">
        <v>172</v>
      </c>
      <c r="M84" s="7" t="s">
        <v>172</v>
      </c>
      <c r="O84" s="7">
        <v>12.47</v>
      </c>
      <c r="P84" s="10">
        <f t="shared" si="32"/>
        <v>62.35</v>
      </c>
      <c r="Q84" s="59">
        <v>9</v>
      </c>
      <c r="R84" s="7">
        <f t="shared" si="35"/>
        <v>45</v>
      </c>
      <c r="T84" s="7"/>
      <c r="U84" s="10"/>
      <c r="V84" s="58"/>
      <c r="W84" s="9"/>
      <c r="X84" s="7"/>
      <c r="Y84" s="7"/>
      <c r="Z84" s="10"/>
      <c r="AA84" s="7"/>
      <c r="AB84" s="7"/>
      <c r="AD84" s="10"/>
      <c r="AE84" s="10"/>
      <c r="AF84" s="10"/>
      <c r="AG84" s="10"/>
      <c r="AI84" s="46"/>
      <c r="AJ84" s="46"/>
      <c r="AK84" s="46"/>
      <c r="AL84" s="46"/>
      <c r="AM84" s="46"/>
      <c r="AN84" s="7"/>
      <c r="AO84" s="10"/>
      <c r="AP84" s="112">
        <v>3.25</v>
      </c>
      <c r="AQ84" s="7">
        <f t="shared" si="34"/>
        <v>16.25</v>
      </c>
      <c r="AR84" s="7"/>
      <c r="AS84" s="7" t="s">
        <v>188</v>
      </c>
      <c r="AT84" s="7" t="s">
        <v>188</v>
      </c>
      <c r="AU84" s="7" t="s">
        <v>188</v>
      </c>
      <c r="AV84" s="7" t="s">
        <v>188</v>
      </c>
      <c r="AW84" s="7" t="s">
        <v>183</v>
      </c>
      <c r="AX84" s="45">
        <f t="shared" si="31"/>
        <v>3.25</v>
      </c>
    </row>
    <row r="85" spans="1:50" ht="30" customHeight="1" x14ac:dyDescent="0.2">
      <c r="A85" s="29">
        <v>83</v>
      </c>
      <c r="B85" s="32">
        <v>5</v>
      </c>
      <c r="C85" s="29" t="s">
        <v>9</v>
      </c>
      <c r="D85" s="29" t="s">
        <v>88</v>
      </c>
      <c r="E85" s="7"/>
      <c r="F85" s="10"/>
      <c r="G85" s="7"/>
      <c r="H85" s="7"/>
      <c r="I85" s="7"/>
      <c r="J85" s="7" t="s">
        <v>172</v>
      </c>
      <c r="K85" s="7" t="s">
        <v>172</v>
      </c>
      <c r="L85" s="7" t="s">
        <v>172</v>
      </c>
      <c r="M85" s="7" t="s">
        <v>172</v>
      </c>
      <c r="O85" s="7">
        <v>12.47</v>
      </c>
      <c r="P85" s="10">
        <f t="shared" si="32"/>
        <v>62.35</v>
      </c>
      <c r="Q85" s="59">
        <v>9</v>
      </c>
      <c r="R85" s="7">
        <f t="shared" si="35"/>
        <v>45</v>
      </c>
      <c r="T85" s="7"/>
      <c r="U85" s="10"/>
      <c r="V85" s="58"/>
      <c r="W85" s="9"/>
      <c r="X85" s="7"/>
      <c r="Y85" s="7"/>
      <c r="Z85" s="10"/>
      <c r="AA85" s="7"/>
      <c r="AB85" s="7"/>
      <c r="AD85" s="10"/>
      <c r="AE85" s="10"/>
      <c r="AF85" s="10"/>
      <c r="AG85" s="10"/>
      <c r="AI85" s="46"/>
      <c r="AJ85" s="46"/>
      <c r="AK85" s="46"/>
      <c r="AL85" s="46"/>
      <c r="AM85" s="46"/>
      <c r="AN85" s="7"/>
      <c r="AO85" s="10"/>
      <c r="AP85" s="112">
        <v>4.3499999999999996</v>
      </c>
      <c r="AQ85" s="7">
        <f t="shared" si="34"/>
        <v>21.75</v>
      </c>
      <c r="AR85" s="7"/>
      <c r="AS85" s="7" t="s">
        <v>188</v>
      </c>
      <c r="AT85" s="7" t="s">
        <v>188</v>
      </c>
      <c r="AU85" s="7" t="s">
        <v>188</v>
      </c>
      <c r="AV85" s="7" t="s">
        <v>188</v>
      </c>
      <c r="AW85" s="7" t="s">
        <v>183</v>
      </c>
      <c r="AX85" s="45">
        <f t="shared" si="31"/>
        <v>4.3499999999999996</v>
      </c>
    </row>
    <row r="86" spans="1:50" ht="30" customHeight="1" x14ac:dyDescent="0.2">
      <c r="A86" s="29">
        <v>84</v>
      </c>
      <c r="B86" s="32">
        <v>5</v>
      </c>
      <c r="C86" s="29" t="s">
        <v>9</v>
      </c>
      <c r="D86" s="29" t="s">
        <v>89</v>
      </c>
      <c r="E86" s="9"/>
      <c r="F86" s="10"/>
      <c r="G86" s="9"/>
      <c r="H86" s="9"/>
      <c r="I86" s="9"/>
      <c r="J86" s="9" t="s">
        <v>172</v>
      </c>
      <c r="K86" s="7" t="s">
        <v>172</v>
      </c>
      <c r="L86" s="7" t="s">
        <v>172</v>
      </c>
      <c r="M86" s="7" t="s">
        <v>172</v>
      </c>
      <c r="O86" s="9">
        <v>14.57</v>
      </c>
      <c r="P86" s="10">
        <f t="shared" si="32"/>
        <v>72.849999999999994</v>
      </c>
      <c r="Q86" s="52">
        <v>10.199999999999999</v>
      </c>
      <c r="R86" s="7">
        <f t="shared" si="35"/>
        <v>51</v>
      </c>
      <c r="T86" s="7"/>
      <c r="U86" s="10"/>
      <c r="V86" s="8"/>
      <c r="W86" s="9"/>
      <c r="X86" s="9"/>
      <c r="Y86" s="9"/>
      <c r="Z86" s="10"/>
      <c r="AA86" s="9"/>
      <c r="AB86" s="9"/>
      <c r="AD86" s="10"/>
      <c r="AE86" s="10"/>
      <c r="AF86" s="10"/>
      <c r="AG86" s="10"/>
      <c r="AI86" s="46"/>
      <c r="AJ86" s="46"/>
      <c r="AK86" s="46"/>
      <c r="AL86" s="46"/>
      <c r="AM86" s="46"/>
      <c r="AN86" s="9"/>
      <c r="AO86" s="10"/>
      <c r="AP86" s="113">
        <v>6.55</v>
      </c>
      <c r="AQ86" s="9">
        <f t="shared" si="34"/>
        <v>32.75</v>
      </c>
      <c r="AR86" s="9"/>
      <c r="AS86" s="9">
        <v>20.8</v>
      </c>
      <c r="AT86" s="10">
        <f t="shared" ref="AT86:AT93" si="36">AS86*B86</f>
        <v>104</v>
      </c>
      <c r="AU86" s="60">
        <v>6.48</v>
      </c>
      <c r="AV86" s="7">
        <f t="shared" ref="AV86:AV93" si="37">AU86*B86</f>
        <v>32.400000000000006</v>
      </c>
      <c r="AW86" s="9" t="s">
        <v>181</v>
      </c>
      <c r="AX86" s="45">
        <f t="shared" si="31"/>
        <v>6.48</v>
      </c>
    </row>
    <row r="87" spans="1:50" ht="30" customHeight="1" x14ac:dyDescent="0.2">
      <c r="A87" s="29">
        <v>85</v>
      </c>
      <c r="B87" s="32">
        <v>10</v>
      </c>
      <c r="C87" s="29" t="s">
        <v>9</v>
      </c>
      <c r="D87" s="29" t="s">
        <v>90</v>
      </c>
      <c r="E87" s="7"/>
      <c r="F87" s="10"/>
      <c r="G87" s="7"/>
      <c r="H87" s="7"/>
      <c r="I87" s="7"/>
      <c r="J87" s="7" t="s">
        <v>172</v>
      </c>
      <c r="K87" s="7" t="s">
        <v>172</v>
      </c>
      <c r="L87" s="7" t="s">
        <v>172</v>
      </c>
      <c r="M87" s="7" t="s">
        <v>172</v>
      </c>
      <c r="O87" s="7">
        <v>14.57</v>
      </c>
      <c r="P87" s="10">
        <f t="shared" si="32"/>
        <v>145.69999999999999</v>
      </c>
      <c r="Q87" s="59">
        <v>10.199999999999999</v>
      </c>
      <c r="R87" s="7">
        <f t="shared" si="35"/>
        <v>102</v>
      </c>
      <c r="T87" s="7"/>
      <c r="U87" s="10"/>
      <c r="V87" s="58"/>
      <c r="W87" s="9"/>
      <c r="X87" s="7"/>
      <c r="Y87" s="7"/>
      <c r="Z87" s="10"/>
      <c r="AA87" s="7"/>
      <c r="AB87" s="7"/>
      <c r="AD87" s="10"/>
      <c r="AE87" s="10"/>
      <c r="AF87" s="10"/>
      <c r="AG87" s="10"/>
      <c r="AI87" s="46"/>
      <c r="AJ87" s="46"/>
      <c r="AK87" s="46"/>
      <c r="AL87" s="46"/>
      <c r="AM87" s="46"/>
      <c r="AN87" s="7"/>
      <c r="AO87" s="10"/>
      <c r="AP87" s="112">
        <v>6.55</v>
      </c>
      <c r="AQ87" s="7">
        <f t="shared" si="34"/>
        <v>65.5</v>
      </c>
      <c r="AR87" s="7"/>
      <c r="AS87" s="7">
        <v>34.049999999999997</v>
      </c>
      <c r="AT87" s="10">
        <f t="shared" si="36"/>
        <v>340.5</v>
      </c>
      <c r="AU87" s="7">
        <v>10.78</v>
      </c>
      <c r="AV87" s="7">
        <f t="shared" si="37"/>
        <v>107.8</v>
      </c>
      <c r="AW87" s="7" t="s">
        <v>182</v>
      </c>
      <c r="AX87" s="45">
        <f t="shared" si="31"/>
        <v>6.55</v>
      </c>
    </row>
    <row r="88" spans="1:50" ht="30" customHeight="1" x14ac:dyDescent="0.2">
      <c r="A88" s="29">
        <v>86</v>
      </c>
      <c r="B88" s="37">
        <v>5</v>
      </c>
      <c r="C88" s="37" t="s">
        <v>9</v>
      </c>
      <c r="D88" s="29" t="s">
        <v>91</v>
      </c>
      <c r="E88" s="10"/>
      <c r="F88" s="10"/>
      <c r="G88" s="10"/>
      <c r="H88" s="10"/>
      <c r="I88" s="10"/>
      <c r="J88" s="10" t="s">
        <v>172</v>
      </c>
      <c r="K88" s="7" t="s">
        <v>172</v>
      </c>
      <c r="L88" s="7" t="s">
        <v>172</v>
      </c>
      <c r="M88" s="7" t="s">
        <v>172</v>
      </c>
      <c r="O88" s="10">
        <v>14.35</v>
      </c>
      <c r="P88" s="10">
        <f t="shared" si="32"/>
        <v>71.75</v>
      </c>
      <c r="Q88" s="61">
        <v>12.2</v>
      </c>
      <c r="R88" s="7">
        <f t="shared" si="35"/>
        <v>61</v>
      </c>
      <c r="T88" s="7"/>
      <c r="U88" s="10"/>
      <c r="V88" s="57"/>
      <c r="W88" s="9"/>
      <c r="X88" s="10"/>
      <c r="Y88" s="10"/>
      <c r="Z88" s="10"/>
      <c r="AA88" s="10"/>
      <c r="AB88" s="10"/>
      <c r="AD88" s="10"/>
      <c r="AE88" s="10"/>
      <c r="AF88" s="10"/>
      <c r="AG88" s="10"/>
      <c r="AI88" s="46"/>
      <c r="AJ88" s="46"/>
      <c r="AK88" s="46"/>
      <c r="AL88" s="46"/>
      <c r="AM88" s="46"/>
      <c r="AN88" s="10"/>
      <c r="AO88" s="10"/>
      <c r="AP88" s="114">
        <v>6.55</v>
      </c>
      <c r="AQ88" s="10">
        <f t="shared" si="34"/>
        <v>32.75</v>
      </c>
      <c r="AR88" s="10"/>
      <c r="AS88" s="10">
        <v>14.95</v>
      </c>
      <c r="AT88" s="10">
        <f t="shared" si="36"/>
        <v>74.75</v>
      </c>
      <c r="AU88" s="62">
        <v>6.41</v>
      </c>
      <c r="AV88" s="7">
        <f t="shared" si="37"/>
        <v>32.049999999999997</v>
      </c>
      <c r="AW88" s="7" t="s">
        <v>182</v>
      </c>
      <c r="AX88" s="45">
        <f t="shared" si="31"/>
        <v>6.41</v>
      </c>
    </row>
    <row r="89" spans="1:50" ht="30" customHeight="1" x14ac:dyDescent="0.2">
      <c r="A89" s="29">
        <v>87</v>
      </c>
      <c r="B89" s="32">
        <v>80</v>
      </c>
      <c r="C89" s="29" t="s">
        <v>9</v>
      </c>
      <c r="D89" s="29" t="s">
        <v>92</v>
      </c>
      <c r="E89" s="7"/>
      <c r="F89" s="10"/>
      <c r="G89" s="7"/>
      <c r="H89" s="7"/>
      <c r="I89" s="7"/>
      <c r="J89" s="7">
        <v>20.190000000000001</v>
      </c>
      <c r="K89" s="10">
        <f>J89*B89</f>
        <v>1615.2</v>
      </c>
      <c r="L89" s="7">
        <v>11.08</v>
      </c>
      <c r="M89" s="7">
        <f>L89*B89</f>
        <v>886.4</v>
      </c>
      <c r="O89" s="7">
        <v>16.329999999999998</v>
      </c>
      <c r="P89" s="10">
        <f t="shared" si="32"/>
        <v>1306.3999999999999</v>
      </c>
      <c r="Q89" s="59">
        <v>10.5</v>
      </c>
      <c r="R89" s="7">
        <f t="shared" si="35"/>
        <v>840</v>
      </c>
      <c r="T89" s="7"/>
      <c r="U89" s="10"/>
      <c r="V89" s="58"/>
      <c r="W89" s="9"/>
      <c r="X89" s="7"/>
      <c r="Y89" s="7"/>
      <c r="Z89" s="10"/>
      <c r="AA89" s="7"/>
      <c r="AB89" s="7"/>
      <c r="AD89" s="10"/>
      <c r="AE89" s="10"/>
      <c r="AF89" s="10"/>
      <c r="AG89" s="10"/>
      <c r="AI89" s="46"/>
      <c r="AJ89" s="46"/>
      <c r="AK89" s="46"/>
      <c r="AL89" s="46"/>
      <c r="AM89" s="46"/>
      <c r="AN89" s="7"/>
      <c r="AO89" s="10"/>
      <c r="AP89" s="112">
        <v>7.65</v>
      </c>
      <c r="AQ89" s="7">
        <f t="shared" si="34"/>
        <v>612</v>
      </c>
      <c r="AR89" s="7"/>
      <c r="AS89" s="7">
        <v>26.93</v>
      </c>
      <c r="AT89" s="10">
        <f t="shared" si="36"/>
        <v>2154.4</v>
      </c>
      <c r="AU89" s="7">
        <v>8.2100000000000009</v>
      </c>
      <c r="AV89" s="7">
        <f t="shared" si="37"/>
        <v>656.80000000000007</v>
      </c>
      <c r="AW89" s="7" t="s">
        <v>182</v>
      </c>
      <c r="AX89" s="45">
        <f t="shared" si="31"/>
        <v>7.65</v>
      </c>
    </row>
    <row r="90" spans="1:50" ht="30" customHeight="1" x14ac:dyDescent="0.2">
      <c r="A90" s="29">
        <v>88</v>
      </c>
      <c r="B90" s="32">
        <v>5</v>
      </c>
      <c r="C90" s="29" t="s">
        <v>9</v>
      </c>
      <c r="D90" s="29" t="s">
        <v>93</v>
      </c>
      <c r="E90" s="7"/>
      <c r="F90" s="10"/>
      <c r="G90" s="7"/>
      <c r="H90" s="7"/>
      <c r="I90" s="7"/>
      <c r="J90" s="7">
        <v>23.34</v>
      </c>
      <c r="K90" s="10">
        <f>J90*B90</f>
        <v>116.7</v>
      </c>
      <c r="L90" s="7">
        <v>12.81</v>
      </c>
      <c r="M90" s="7">
        <f>L90*B90</f>
        <v>64.05</v>
      </c>
      <c r="O90" s="7">
        <v>21.37</v>
      </c>
      <c r="P90" s="10">
        <f t="shared" si="32"/>
        <v>106.85000000000001</v>
      </c>
      <c r="Q90" s="59">
        <v>14</v>
      </c>
      <c r="R90" s="7">
        <f t="shared" si="35"/>
        <v>70</v>
      </c>
      <c r="T90" s="7"/>
      <c r="U90" s="10"/>
      <c r="V90" s="58"/>
      <c r="W90" s="9"/>
      <c r="X90" s="7"/>
      <c r="Y90" s="7"/>
      <c r="Z90" s="10"/>
      <c r="AA90" s="7"/>
      <c r="AB90" s="7"/>
      <c r="AD90" s="10"/>
      <c r="AE90" s="10"/>
      <c r="AF90" s="10"/>
      <c r="AG90" s="10"/>
      <c r="AI90" s="46"/>
      <c r="AJ90" s="46"/>
      <c r="AK90" s="46"/>
      <c r="AL90" s="46"/>
      <c r="AM90" s="46"/>
      <c r="AN90" s="7"/>
      <c r="AO90" s="10"/>
      <c r="AP90" s="112">
        <v>10.45</v>
      </c>
      <c r="AQ90" s="7">
        <f t="shared" si="34"/>
        <v>52.25</v>
      </c>
      <c r="AR90" s="7"/>
      <c r="AS90" s="7">
        <v>36.799999999999997</v>
      </c>
      <c r="AT90" s="10">
        <f t="shared" si="36"/>
        <v>184</v>
      </c>
      <c r="AU90" s="7">
        <v>11.16</v>
      </c>
      <c r="AV90" s="7">
        <f t="shared" si="37"/>
        <v>55.8</v>
      </c>
      <c r="AW90" s="7" t="s">
        <v>182</v>
      </c>
      <c r="AX90" s="45">
        <f t="shared" si="31"/>
        <v>10.45</v>
      </c>
    </row>
    <row r="91" spans="1:50" ht="30" customHeight="1" x14ac:dyDescent="0.2">
      <c r="A91" s="29">
        <v>89</v>
      </c>
      <c r="B91" s="32">
        <v>35</v>
      </c>
      <c r="C91" s="29" t="s">
        <v>9</v>
      </c>
      <c r="D91" s="29" t="s">
        <v>94</v>
      </c>
      <c r="E91" s="7"/>
      <c r="F91" s="10"/>
      <c r="G91" s="7"/>
      <c r="H91" s="7"/>
      <c r="I91" s="7"/>
      <c r="J91" s="7">
        <v>28.81</v>
      </c>
      <c r="K91" s="10">
        <f>J91*B91</f>
        <v>1008.3499999999999</v>
      </c>
      <c r="L91" s="7">
        <v>15.81</v>
      </c>
      <c r="M91" s="7">
        <f>L91*B91</f>
        <v>553.35</v>
      </c>
      <c r="O91" s="7">
        <v>28.9</v>
      </c>
      <c r="P91" s="10">
        <f t="shared" si="32"/>
        <v>1011.5</v>
      </c>
      <c r="Q91" s="59">
        <v>18</v>
      </c>
      <c r="R91" s="7">
        <f t="shared" si="35"/>
        <v>630</v>
      </c>
      <c r="T91" s="7"/>
      <c r="U91" s="10"/>
      <c r="V91" s="58"/>
      <c r="W91" s="9"/>
      <c r="X91" s="7"/>
      <c r="Y91" s="7"/>
      <c r="Z91" s="10"/>
      <c r="AA91" s="7"/>
      <c r="AB91" s="7"/>
      <c r="AD91" s="10"/>
      <c r="AE91" s="10"/>
      <c r="AF91" s="10"/>
      <c r="AG91" s="10"/>
      <c r="AI91" s="46"/>
      <c r="AJ91" s="46"/>
      <c r="AK91" s="46"/>
      <c r="AL91" s="46"/>
      <c r="AM91" s="46"/>
      <c r="AN91" s="7"/>
      <c r="AO91" s="10"/>
      <c r="AP91" s="112">
        <v>13.75</v>
      </c>
      <c r="AQ91" s="7">
        <f t="shared" si="34"/>
        <v>481.25</v>
      </c>
      <c r="AR91" s="7"/>
      <c r="AS91" s="7">
        <v>45.3</v>
      </c>
      <c r="AT91" s="10">
        <f t="shared" si="36"/>
        <v>1585.5</v>
      </c>
      <c r="AU91" s="7">
        <v>13.82</v>
      </c>
      <c r="AV91" s="7">
        <f t="shared" si="37"/>
        <v>483.7</v>
      </c>
      <c r="AW91" s="7" t="s">
        <v>182</v>
      </c>
      <c r="AX91" s="45">
        <f t="shared" si="31"/>
        <v>13.75</v>
      </c>
    </row>
    <row r="92" spans="1:50" ht="30" customHeight="1" x14ac:dyDescent="0.2">
      <c r="A92" s="29">
        <v>90</v>
      </c>
      <c r="B92" s="32">
        <v>5</v>
      </c>
      <c r="C92" s="29" t="s">
        <v>9</v>
      </c>
      <c r="D92" s="29" t="s">
        <v>95</v>
      </c>
      <c r="E92" s="7"/>
      <c r="F92" s="10"/>
      <c r="G92" s="7"/>
      <c r="H92" s="7"/>
      <c r="I92" s="7"/>
      <c r="J92" s="7">
        <v>40.89</v>
      </c>
      <c r="K92" s="10">
        <f>J92*B92</f>
        <v>204.45</v>
      </c>
      <c r="L92" s="7">
        <v>22.44</v>
      </c>
      <c r="M92" s="7">
        <f>L92*B92</f>
        <v>112.2</v>
      </c>
      <c r="O92" s="7">
        <v>35.18</v>
      </c>
      <c r="P92" s="10">
        <f t="shared" si="32"/>
        <v>175.9</v>
      </c>
      <c r="Q92" s="59">
        <v>19.989999999999998</v>
      </c>
      <c r="R92" s="7">
        <f t="shared" si="35"/>
        <v>99.949999999999989</v>
      </c>
      <c r="T92" s="7"/>
      <c r="U92" s="10"/>
      <c r="V92" s="58"/>
      <c r="W92" s="9"/>
      <c r="X92" s="7"/>
      <c r="Y92" s="7"/>
      <c r="Z92" s="10"/>
      <c r="AA92" s="7"/>
      <c r="AB92" s="7"/>
      <c r="AD92" s="10"/>
      <c r="AE92" s="10"/>
      <c r="AF92" s="10"/>
      <c r="AG92" s="10"/>
      <c r="AI92" s="46"/>
      <c r="AJ92" s="46"/>
      <c r="AK92" s="46"/>
      <c r="AL92" s="46"/>
      <c r="AM92" s="46"/>
      <c r="AN92" s="7"/>
      <c r="AO92" s="10"/>
      <c r="AP92" s="112">
        <v>16.45</v>
      </c>
      <c r="AQ92" s="7">
        <f t="shared" si="34"/>
        <v>82.25</v>
      </c>
      <c r="AR92" s="7"/>
      <c r="AS92" s="7">
        <v>76.62</v>
      </c>
      <c r="AT92" s="10">
        <f t="shared" si="36"/>
        <v>383.1</v>
      </c>
      <c r="AU92" s="7">
        <v>23.89</v>
      </c>
      <c r="AV92" s="7">
        <f t="shared" si="37"/>
        <v>119.45</v>
      </c>
      <c r="AW92" s="7" t="s">
        <v>182</v>
      </c>
      <c r="AX92" s="45">
        <f t="shared" si="31"/>
        <v>16.45</v>
      </c>
    </row>
    <row r="93" spans="1:50" ht="30" customHeight="1" x14ac:dyDescent="0.2">
      <c r="A93" s="29">
        <v>91</v>
      </c>
      <c r="B93" s="32">
        <v>15</v>
      </c>
      <c r="C93" s="29" t="s">
        <v>9</v>
      </c>
      <c r="D93" s="29" t="s">
        <v>96</v>
      </c>
      <c r="E93" s="7"/>
      <c r="F93" s="10"/>
      <c r="G93" s="7"/>
      <c r="H93" s="7"/>
      <c r="I93" s="7"/>
      <c r="J93" s="7">
        <v>48.08</v>
      </c>
      <c r="K93" s="10">
        <f>J93*B93</f>
        <v>721.19999999999993</v>
      </c>
      <c r="L93" s="7">
        <v>26.38</v>
      </c>
      <c r="M93" s="7">
        <f>L93*B93</f>
        <v>395.7</v>
      </c>
      <c r="O93" s="7">
        <v>42.72</v>
      </c>
      <c r="P93" s="10">
        <f t="shared" si="32"/>
        <v>640.79999999999995</v>
      </c>
      <c r="Q93" s="59">
        <v>28.91</v>
      </c>
      <c r="R93" s="7">
        <f t="shared" si="35"/>
        <v>433.65</v>
      </c>
      <c r="T93" s="7"/>
      <c r="U93" s="10"/>
      <c r="V93" s="58"/>
      <c r="W93" s="9"/>
      <c r="X93" s="7"/>
      <c r="Y93" s="7"/>
      <c r="Z93" s="10"/>
      <c r="AA93" s="7"/>
      <c r="AB93" s="7"/>
      <c r="AD93" s="10"/>
      <c r="AE93" s="10"/>
      <c r="AF93" s="10"/>
      <c r="AG93" s="10"/>
      <c r="AI93" s="46"/>
      <c r="AJ93" s="46"/>
      <c r="AK93" s="46"/>
      <c r="AL93" s="46"/>
      <c r="AM93" s="46"/>
      <c r="AN93" s="7"/>
      <c r="AO93" s="10"/>
      <c r="AP93" s="112">
        <v>19.75</v>
      </c>
      <c r="AQ93" s="7">
        <f t="shared" si="34"/>
        <v>296.25</v>
      </c>
      <c r="AR93" s="7"/>
      <c r="AS93" s="7">
        <v>130.05000000000001</v>
      </c>
      <c r="AT93" s="10">
        <f t="shared" si="36"/>
        <v>1950.7500000000002</v>
      </c>
      <c r="AU93" s="7">
        <v>39.299999999999997</v>
      </c>
      <c r="AV93" s="7">
        <f t="shared" si="37"/>
        <v>589.5</v>
      </c>
      <c r="AW93" s="7" t="s">
        <v>182</v>
      </c>
      <c r="AX93" s="45">
        <f t="shared" si="31"/>
        <v>19.75</v>
      </c>
    </row>
    <row r="94" spans="1:50" ht="30" customHeight="1" x14ac:dyDescent="0.2">
      <c r="A94" s="29">
        <v>92</v>
      </c>
      <c r="B94" s="32">
        <v>5</v>
      </c>
      <c r="C94" s="29" t="s">
        <v>9</v>
      </c>
      <c r="D94" s="29" t="s">
        <v>97</v>
      </c>
      <c r="E94" s="7"/>
      <c r="F94" s="10"/>
      <c r="G94" s="7"/>
      <c r="H94" s="7"/>
      <c r="I94" s="7"/>
      <c r="J94" s="7" t="s">
        <v>172</v>
      </c>
      <c r="K94" s="7" t="s">
        <v>172</v>
      </c>
      <c r="L94" s="7" t="s">
        <v>172</v>
      </c>
      <c r="M94" s="7" t="s">
        <v>172</v>
      </c>
      <c r="O94" s="7">
        <v>11.51</v>
      </c>
      <c r="P94" s="10">
        <f t="shared" si="32"/>
        <v>57.55</v>
      </c>
      <c r="Q94" s="59">
        <v>9</v>
      </c>
      <c r="R94" s="7">
        <f t="shared" si="35"/>
        <v>45</v>
      </c>
      <c r="T94" s="7"/>
      <c r="U94" s="10"/>
      <c r="V94" s="58"/>
      <c r="W94" s="9"/>
      <c r="X94" s="7"/>
      <c r="Y94" s="7"/>
      <c r="Z94" s="10"/>
      <c r="AA94" s="7"/>
      <c r="AB94" s="7"/>
      <c r="AD94" s="10"/>
      <c r="AE94" s="10"/>
      <c r="AF94" s="10"/>
      <c r="AG94" s="10"/>
      <c r="AI94" s="46"/>
      <c r="AJ94" s="46"/>
      <c r="AK94" s="46"/>
      <c r="AL94" s="46"/>
      <c r="AM94" s="46"/>
      <c r="AN94" s="7"/>
      <c r="AO94" s="10"/>
      <c r="AP94" s="112">
        <v>4.3499999999999996</v>
      </c>
      <c r="AQ94" s="7">
        <f t="shared" si="34"/>
        <v>21.75</v>
      </c>
      <c r="AR94" s="7"/>
      <c r="AS94" s="7" t="s">
        <v>188</v>
      </c>
      <c r="AT94" s="7" t="s">
        <v>188</v>
      </c>
      <c r="AU94" s="7" t="s">
        <v>188</v>
      </c>
      <c r="AV94" s="7" t="s">
        <v>188</v>
      </c>
      <c r="AW94" s="7" t="s">
        <v>183</v>
      </c>
      <c r="AX94" s="45">
        <f t="shared" si="31"/>
        <v>4.3499999999999996</v>
      </c>
    </row>
    <row r="95" spans="1:50" ht="30" customHeight="1" x14ac:dyDescent="0.2">
      <c r="A95" s="29">
        <v>93</v>
      </c>
      <c r="B95" s="32">
        <v>8</v>
      </c>
      <c r="C95" s="29" t="s">
        <v>9</v>
      </c>
      <c r="D95" s="29" t="s">
        <v>98</v>
      </c>
      <c r="E95" s="7"/>
      <c r="F95" s="10"/>
      <c r="G95" s="7"/>
      <c r="H95" s="7"/>
      <c r="I95" s="7"/>
      <c r="J95" s="7" t="s">
        <v>172</v>
      </c>
      <c r="K95" s="7" t="s">
        <v>172</v>
      </c>
      <c r="L95" s="7" t="s">
        <v>172</v>
      </c>
      <c r="M95" s="7" t="s">
        <v>172</v>
      </c>
      <c r="O95" s="7">
        <v>11.51</v>
      </c>
      <c r="P95" s="10">
        <f t="shared" si="32"/>
        <v>92.08</v>
      </c>
      <c r="Q95" s="59">
        <v>9</v>
      </c>
      <c r="R95" s="7">
        <f t="shared" si="35"/>
        <v>72</v>
      </c>
      <c r="T95" s="7"/>
      <c r="U95" s="10"/>
      <c r="V95" s="58"/>
      <c r="W95" s="9"/>
      <c r="X95" s="7"/>
      <c r="Y95" s="7"/>
      <c r="Z95" s="10"/>
      <c r="AA95" s="7"/>
      <c r="AB95" s="7"/>
      <c r="AD95" s="10"/>
      <c r="AE95" s="10"/>
      <c r="AF95" s="10"/>
      <c r="AG95" s="10"/>
      <c r="AI95" s="46"/>
      <c r="AJ95" s="46"/>
      <c r="AK95" s="46"/>
      <c r="AL95" s="46"/>
      <c r="AM95" s="46"/>
      <c r="AN95" s="7"/>
      <c r="AO95" s="10"/>
      <c r="AP95" s="112">
        <v>4.3499999999999996</v>
      </c>
      <c r="AQ95" s="7">
        <f t="shared" si="34"/>
        <v>34.799999999999997</v>
      </c>
      <c r="AR95" s="7"/>
      <c r="AS95" s="7" t="s">
        <v>188</v>
      </c>
      <c r="AT95" s="7" t="s">
        <v>188</v>
      </c>
      <c r="AU95" s="7" t="s">
        <v>188</v>
      </c>
      <c r="AV95" s="7" t="s">
        <v>188</v>
      </c>
      <c r="AW95" s="7" t="s">
        <v>183</v>
      </c>
      <c r="AX95" s="45">
        <f t="shared" si="31"/>
        <v>4.3499999999999996</v>
      </c>
    </row>
    <row r="96" spans="1:50" ht="30" customHeight="1" x14ac:dyDescent="0.2">
      <c r="A96" s="29">
        <v>94</v>
      </c>
      <c r="B96" s="32">
        <v>100</v>
      </c>
      <c r="C96" s="29" t="s">
        <v>9</v>
      </c>
      <c r="D96" s="29" t="s">
        <v>99</v>
      </c>
      <c r="E96" s="7"/>
      <c r="F96" s="10"/>
      <c r="G96" s="7"/>
      <c r="H96" s="7"/>
      <c r="I96" s="7"/>
      <c r="J96" s="7" t="s">
        <v>172</v>
      </c>
      <c r="K96" s="7" t="s">
        <v>172</v>
      </c>
      <c r="L96" s="7" t="s">
        <v>172</v>
      </c>
      <c r="M96" s="7" t="s">
        <v>172</v>
      </c>
      <c r="O96" s="7">
        <v>8.15</v>
      </c>
      <c r="P96" s="10">
        <f t="shared" si="32"/>
        <v>815</v>
      </c>
      <c r="Q96" s="59">
        <v>5.8</v>
      </c>
      <c r="R96" s="7">
        <f t="shared" si="35"/>
        <v>580</v>
      </c>
      <c r="T96" s="7"/>
      <c r="U96" s="10"/>
      <c r="V96" s="58"/>
      <c r="W96" s="9"/>
      <c r="X96" s="7"/>
      <c r="Y96" s="7"/>
      <c r="Z96" s="10"/>
      <c r="AA96" s="7"/>
      <c r="AB96" s="7"/>
      <c r="AD96" s="10"/>
      <c r="AE96" s="10"/>
      <c r="AF96" s="10"/>
      <c r="AG96" s="10"/>
      <c r="AI96" s="46"/>
      <c r="AJ96" s="46"/>
      <c r="AK96" s="46"/>
      <c r="AL96" s="46"/>
      <c r="AM96" s="46"/>
      <c r="AN96" s="7"/>
      <c r="AO96" s="10"/>
      <c r="AP96" s="112">
        <v>2.48</v>
      </c>
      <c r="AQ96" s="7">
        <f t="shared" si="34"/>
        <v>248</v>
      </c>
      <c r="AR96" s="7"/>
      <c r="AS96" s="7" t="s">
        <v>188</v>
      </c>
      <c r="AT96" s="7" t="s">
        <v>188</v>
      </c>
      <c r="AU96" s="7" t="s">
        <v>188</v>
      </c>
      <c r="AV96" s="7" t="s">
        <v>188</v>
      </c>
      <c r="AW96" s="7" t="s">
        <v>183</v>
      </c>
      <c r="AX96" s="45">
        <f t="shared" si="31"/>
        <v>2.48</v>
      </c>
    </row>
    <row r="97" spans="1:50" ht="30" customHeight="1" x14ac:dyDescent="0.2">
      <c r="A97" s="29">
        <v>95</v>
      </c>
      <c r="B97" s="32">
        <v>25</v>
      </c>
      <c r="C97" s="29" t="s">
        <v>9</v>
      </c>
      <c r="D97" s="29" t="s">
        <v>100</v>
      </c>
      <c r="E97" s="7"/>
      <c r="F97" s="10"/>
      <c r="G97" s="7"/>
      <c r="H97" s="7"/>
      <c r="I97" s="7"/>
      <c r="J97" s="7" t="s">
        <v>172</v>
      </c>
      <c r="K97" s="7" t="s">
        <v>172</v>
      </c>
      <c r="L97" s="7" t="s">
        <v>172</v>
      </c>
      <c r="M97" s="7" t="s">
        <v>172</v>
      </c>
      <c r="O97" s="7">
        <v>8.15</v>
      </c>
      <c r="P97" s="10">
        <f t="shared" si="32"/>
        <v>203.75</v>
      </c>
      <c r="Q97" s="59">
        <v>5.8</v>
      </c>
      <c r="R97" s="7">
        <f t="shared" si="35"/>
        <v>145</v>
      </c>
      <c r="T97" s="7"/>
      <c r="U97" s="10"/>
      <c r="V97" s="58"/>
      <c r="W97" s="9"/>
      <c r="X97" s="7"/>
      <c r="Y97" s="7"/>
      <c r="Z97" s="10"/>
      <c r="AA97" s="7"/>
      <c r="AB97" s="7"/>
      <c r="AD97" s="10"/>
      <c r="AE97" s="10"/>
      <c r="AF97" s="10"/>
      <c r="AG97" s="10"/>
      <c r="AI97" s="46"/>
      <c r="AJ97" s="46"/>
      <c r="AK97" s="46"/>
      <c r="AL97" s="46"/>
      <c r="AM97" s="46"/>
      <c r="AN97" s="7"/>
      <c r="AO97" s="10"/>
      <c r="AP97" s="112">
        <v>2.48</v>
      </c>
      <c r="AQ97" s="7">
        <f t="shared" si="34"/>
        <v>62</v>
      </c>
      <c r="AR97" s="7"/>
      <c r="AS97" s="7" t="s">
        <v>188</v>
      </c>
      <c r="AT97" s="7" t="s">
        <v>188</v>
      </c>
      <c r="AU97" s="7" t="s">
        <v>188</v>
      </c>
      <c r="AV97" s="7" t="s">
        <v>188</v>
      </c>
      <c r="AW97" s="7" t="s">
        <v>183</v>
      </c>
      <c r="AX97" s="45">
        <f t="shared" si="31"/>
        <v>2.48</v>
      </c>
    </row>
    <row r="98" spans="1:50" ht="30" customHeight="1" x14ac:dyDescent="0.2">
      <c r="A98" s="29">
        <v>96</v>
      </c>
      <c r="B98" s="32">
        <v>16</v>
      </c>
      <c r="C98" s="29" t="s">
        <v>9</v>
      </c>
      <c r="D98" s="29" t="s">
        <v>101</v>
      </c>
      <c r="E98" s="7"/>
      <c r="F98" s="10"/>
      <c r="G98" s="7"/>
      <c r="H98" s="7"/>
      <c r="I98" s="7"/>
      <c r="J98" s="7">
        <v>22.26</v>
      </c>
      <c r="K98" s="10">
        <f>J98*B98</f>
        <v>356.16</v>
      </c>
      <c r="L98" s="7">
        <v>10.86</v>
      </c>
      <c r="M98" s="7">
        <f>L98*B98</f>
        <v>173.76</v>
      </c>
      <c r="O98" s="7">
        <v>16.12</v>
      </c>
      <c r="P98" s="10">
        <f t="shared" si="32"/>
        <v>257.92</v>
      </c>
      <c r="Q98" s="59">
        <v>14.29</v>
      </c>
      <c r="R98" s="7">
        <f t="shared" si="35"/>
        <v>228.64</v>
      </c>
      <c r="T98" s="7"/>
      <c r="U98" s="10"/>
      <c r="V98" s="58"/>
      <c r="W98" s="9"/>
      <c r="X98" s="7"/>
      <c r="Y98" s="7"/>
      <c r="Z98" s="10"/>
      <c r="AA98" s="7"/>
      <c r="AB98" s="7"/>
      <c r="AD98" s="10"/>
      <c r="AE98" s="10"/>
      <c r="AF98" s="10"/>
      <c r="AG98" s="10"/>
      <c r="AI98" s="46"/>
      <c r="AJ98" s="46"/>
      <c r="AK98" s="46"/>
      <c r="AL98" s="46"/>
      <c r="AM98" s="46"/>
      <c r="AN98" s="7"/>
      <c r="AO98" s="10"/>
      <c r="AP98" s="112">
        <v>9.85</v>
      </c>
      <c r="AQ98" s="7">
        <f t="shared" si="34"/>
        <v>157.6</v>
      </c>
      <c r="AR98" s="7"/>
      <c r="AS98" s="7">
        <v>44.17</v>
      </c>
      <c r="AT98" s="10">
        <f t="shared" ref="AT98:AT103" si="38">AS98*B98</f>
        <v>706.72</v>
      </c>
      <c r="AU98" s="7">
        <v>16.18</v>
      </c>
      <c r="AV98" s="7">
        <f t="shared" ref="AV98:AV103" si="39">AU98*B98</f>
        <v>258.88</v>
      </c>
      <c r="AW98" s="7" t="s">
        <v>182</v>
      </c>
      <c r="AX98" s="45">
        <f t="shared" si="31"/>
        <v>9.85</v>
      </c>
    </row>
    <row r="99" spans="1:50" ht="30" customHeight="1" x14ac:dyDescent="0.2">
      <c r="A99" s="29">
        <v>97</v>
      </c>
      <c r="B99" s="32">
        <v>10</v>
      </c>
      <c r="C99" s="29" t="s">
        <v>9</v>
      </c>
      <c r="D99" s="29" t="s">
        <v>102</v>
      </c>
      <c r="E99" s="7"/>
      <c r="F99" s="10"/>
      <c r="G99" s="7"/>
      <c r="H99" s="7"/>
      <c r="I99" s="7"/>
      <c r="J99" s="7">
        <v>13.86</v>
      </c>
      <c r="K99" s="10">
        <f>J99*B99</f>
        <v>138.6</v>
      </c>
      <c r="L99" s="7">
        <v>6.76</v>
      </c>
      <c r="M99" s="7">
        <f>L99*B99</f>
        <v>67.599999999999994</v>
      </c>
      <c r="O99" s="7">
        <v>6.18</v>
      </c>
      <c r="P99" s="10">
        <f t="shared" si="32"/>
        <v>61.8</v>
      </c>
      <c r="Q99" s="59">
        <v>5.8</v>
      </c>
      <c r="R99" s="7">
        <f t="shared" si="35"/>
        <v>58</v>
      </c>
      <c r="T99" s="7"/>
      <c r="U99" s="10"/>
      <c r="V99" s="58"/>
      <c r="W99" s="9"/>
      <c r="X99" s="7"/>
      <c r="Y99" s="7"/>
      <c r="Z99" s="10"/>
      <c r="AA99" s="7"/>
      <c r="AB99" s="7"/>
      <c r="AD99" s="10"/>
      <c r="AE99" s="10"/>
      <c r="AF99" s="10"/>
      <c r="AG99" s="10"/>
      <c r="AI99" s="46"/>
      <c r="AJ99" s="46"/>
      <c r="AK99" s="46"/>
      <c r="AL99" s="46"/>
      <c r="AM99" s="46"/>
      <c r="AN99" s="7"/>
      <c r="AO99" s="10"/>
      <c r="AP99" s="7">
        <v>6.55</v>
      </c>
      <c r="AQ99" s="7">
        <f t="shared" si="34"/>
        <v>65.5</v>
      </c>
      <c r="AR99" s="7"/>
      <c r="AS99" s="7">
        <v>17.190000000000001</v>
      </c>
      <c r="AT99" s="10">
        <f t="shared" si="38"/>
        <v>171.9</v>
      </c>
      <c r="AU99" s="7">
        <v>6.29</v>
      </c>
      <c r="AV99" s="7">
        <f t="shared" si="39"/>
        <v>62.9</v>
      </c>
      <c r="AW99" s="7" t="s">
        <v>182</v>
      </c>
      <c r="AX99" s="45">
        <f t="shared" si="31"/>
        <v>5.8</v>
      </c>
    </row>
    <row r="100" spans="1:50" ht="30" customHeight="1" x14ac:dyDescent="0.2">
      <c r="A100" s="29">
        <v>98</v>
      </c>
      <c r="B100" s="32">
        <v>3</v>
      </c>
      <c r="C100" s="29" t="s">
        <v>103</v>
      </c>
      <c r="D100" s="81" t="s">
        <v>104</v>
      </c>
      <c r="E100" s="7"/>
      <c r="F100" s="10"/>
      <c r="G100" s="7"/>
      <c r="H100" s="9"/>
      <c r="I100" s="10"/>
      <c r="J100" s="7">
        <v>201.12</v>
      </c>
      <c r="K100" s="10">
        <f>J100*B100</f>
        <v>603.36</v>
      </c>
      <c r="L100" s="7">
        <v>116.28</v>
      </c>
      <c r="M100" s="9">
        <f>L100*B100</f>
        <v>348.84000000000003</v>
      </c>
      <c r="O100" s="7">
        <v>137.54</v>
      </c>
      <c r="P100" s="10">
        <f t="shared" si="32"/>
        <v>412.62</v>
      </c>
      <c r="Q100" s="7">
        <v>74</v>
      </c>
      <c r="R100" s="7">
        <f t="shared" si="35"/>
        <v>222</v>
      </c>
      <c r="T100" s="7">
        <f t="shared" si="30"/>
        <v>140</v>
      </c>
      <c r="U100" s="10">
        <f>T100*B100</f>
        <v>420</v>
      </c>
      <c r="V100" s="58">
        <v>70</v>
      </c>
      <c r="W100" s="9">
        <f>V100*B100</f>
        <v>210</v>
      </c>
      <c r="X100" s="10" t="s">
        <v>176</v>
      </c>
      <c r="Y100" s="7"/>
      <c r="Z100" s="10"/>
      <c r="AA100" s="7"/>
      <c r="AB100" s="9"/>
      <c r="AD100" s="10"/>
      <c r="AE100" s="10"/>
      <c r="AF100" s="10"/>
      <c r="AG100" s="10"/>
      <c r="AI100" s="48">
        <v>108.98</v>
      </c>
      <c r="AJ100" s="48">
        <f>AI100*B100</f>
        <v>326.94</v>
      </c>
      <c r="AK100" s="49">
        <v>65.39</v>
      </c>
      <c r="AL100" s="48">
        <f>AK100*B100</f>
        <v>196.17000000000002</v>
      </c>
      <c r="AM100" s="48"/>
      <c r="AN100" s="7"/>
      <c r="AO100" s="10"/>
      <c r="AP100" s="7"/>
      <c r="AQ100" s="9"/>
      <c r="AR100" s="10"/>
      <c r="AS100" s="7">
        <v>163.85</v>
      </c>
      <c r="AT100" s="10">
        <f t="shared" si="38"/>
        <v>491.54999999999995</v>
      </c>
      <c r="AU100" s="63">
        <v>58.65</v>
      </c>
      <c r="AV100" s="7">
        <f t="shared" si="39"/>
        <v>175.95</v>
      </c>
      <c r="AW100" s="10" t="s">
        <v>182</v>
      </c>
      <c r="AX100" s="45">
        <f t="shared" si="31"/>
        <v>58.65</v>
      </c>
    </row>
    <row r="101" spans="1:50" ht="30" customHeight="1" x14ac:dyDescent="0.2">
      <c r="A101" s="29">
        <v>99</v>
      </c>
      <c r="B101" s="32">
        <v>20</v>
      </c>
      <c r="C101" s="38" t="s">
        <v>105</v>
      </c>
      <c r="D101" s="29" t="s">
        <v>106</v>
      </c>
      <c r="E101" s="7"/>
      <c r="F101" s="10"/>
      <c r="G101" s="9"/>
      <c r="H101" s="11"/>
      <c r="I101" s="10"/>
      <c r="J101" s="7" t="s">
        <v>172</v>
      </c>
      <c r="K101" s="7" t="s">
        <v>172</v>
      </c>
      <c r="L101" s="7" t="s">
        <v>172</v>
      </c>
      <c r="M101" s="7" t="s">
        <v>172</v>
      </c>
      <c r="O101" s="7">
        <v>84.66</v>
      </c>
      <c r="P101" s="10">
        <f t="shared" si="32"/>
        <v>1693.1999999999998</v>
      </c>
      <c r="Q101" s="9">
        <v>44.47</v>
      </c>
      <c r="R101" s="7">
        <f t="shared" si="35"/>
        <v>889.4</v>
      </c>
      <c r="T101" s="7">
        <f t="shared" si="30"/>
        <v>86</v>
      </c>
      <c r="U101" s="10">
        <f>T101*B101</f>
        <v>1720</v>
      </c>
      <c r="V101" s="8">
        <v>43</v>
      </c>
      <c r="W101" s="9">
        <f>V101*B101</f>
        <v>860</v>
      </c>
      <c r="X101" s="10" t="s">
        <v>176</v>
      </c>
      <c r="Y101" s="7"/>
      <c r="Z101" s="10"/>
      <c r="AA101" s="9"/>
      <c r="AB101" s="11"/>
      <c r="AD101" s="10"/>
      <c r="AE101" s="10"/>
      <c r="AF101" s="10"/>
      <c r="AG101" s="10"/>
      <c r="AI101" s="48">
        <v>67.03</v>
      </c>
      <c r="AJ101" s="48">
        <f>AI101*B101</f>
        <v>1340.6</v>
      </c>
      <c r="AK101" s="49">
        <v>40.22</v>
      </c>
      <c r="AL101" s="51">
        <f>AK101*B101</f>
        <v>804.4</v>
      </c>
      <c r="AM101" s="48"/>
      <c r="AN101" s="7"/>
      <c r="AO101" s="10"/>
      <c r="AP101" s="9"/>
      <c r="AQ101" s="11"/>
      <c r="AR101" s="10"/>
      <c r="AS101" s="7">
        <v>100.8</v>
      </c>
      <c r="AT101" s="10">
        <f t="shared" si="38"/>
        <v>2016</v>
      </c>
      <c r="AU101" s="9">
        <v>42.28</v>
      </c>
      <c r="AV101" s="7">
        <f t="shared" si="39"/>
        <v>845.6</v>
      </c>
      <c r="AW101" s="10" t="s">
        <v>182</v>
      </c>
      <c r="AX101" s="45">
        <f t="shared" si="31"/>
        <v>40.22</v>
      </c>
    </row>
    <row r="102" spans="1:50" ht="30" customHeight="1" x14ac:dyDescent="0.2">
      <c r="A102" s="29">
        <v>100</v>
      </c>
      <c r="B102" s="32">
        <v>17</v>
      </c>
      <c r="C102" s="32" t="s">
        <v>64</v>
      </c>
      <c r="D102" s="32" t="s">
        <v>107</v>
      </c>
      <c r="E102" s="64"/>
      <c r="F102" s="10"/>
      <c r="G102" s="9"/>
      <c r="H102" s="9"/>
      <c r="I102" s="11"/>
      <c r="J102" s="64" t="s">
        <v>172</v>
      </c>
      <c r="K102" s="7" t="s">
        <v>172</v>
      </c>
      <c r="L102" s="7" t="s">
        <v>172</v>
      </c>
      <c r="M102" s="7" t="s">
        <v>172</v>
      </c>
      <c r="O102" s="64"/>
      <c r="P102" s="10"/>
      <c r="Q102" s="9"/>
      <c r="R102" s="9"/>
      <c r="T102" s="7">
        <f t="shared" si="30"/>
        <v>91</v>
      </c>
      <c r="U102" s="10">
        <f>T102*B102</f>
        <v>1547</v>
      </c>
      <c r="V102" s="18">
        <v>45.5</v>
      </c>
      <c r="W102" s="9">
        <f>V102*B102</f>
        <v>773.5</v>
      </c>
      <c r="X102" s="11" t="s">
        <v>175</v>
      </c>
      <c r="Y102" s="64">
        <v>85.15</v>
      </c>
      <c r="Z102" s="10">
        <f>Y102*B102</f>
        <v>1447.5500000000002</v>
      </c>
      <c r="AA102" s="9">
        <v>49.8</v>
      </c>
      <c r="AB102" s="9">
        <f>AA102*B102</f>
        <v>846.59999999999991</v>
      </c>
      <c r="AD102" s="10"/>
      <c r="AE102" s="10"/>
      <c r="AF102" s="10"/>
      <c r="AG102" s="10"/>
      <c r="AI102" s="46"/>
      <c r="AJ102" s="46"/>
      <c r="AK102" s="46"/>
      <c r="AL102" s="46"/>
      <c r="AM102" s="46"/>
      <c r="AN102" s="64"/>
      <c r="AO102" s="10"/>
      <c r="AP102" s="9"/>
      <c r="AQ102" s="9"/>
      <c r="AR102" s="11"/>
      <c r="AS102" s="64">
        <v>122.95</v>
      </c>
      <c r="AT102" s="10">
        <f t="shared" si="38"/>
        <v>2090.15</v>
      </c>
      <c r="AU102" s="9">
        <v>50.22</v>
      </c>
      <c r="AV102" s="7">
        <f t="shared" si="39"/>
        <v>853.74</v>
      </c>
      <c r="AW102" s="11" t="s">
        <v>181</v>
      </c>
      <c r="AX102" s="45">
        <f t="shared" si="31"/>
        <v>45.5</v>
      </c>
    </row>
    <row r="103" spans="1:50" ht="30" customHeight="1" x14ac:dyDescent="0.2">
      <c r="A103" s="29">
        <v>101</v>
      </c>
      <c r="B103" s="32">
        <v>40</v>
      </c>
      <c r="C103" s="32" t="s">
        <v>64</v>
      </c>
      <c r="D103" s="32" t="s">
        <v>108</v>
      </c>
      <c r="E103" s="64"/>
      <c r="F103" s="10"/>
      <c r="G103" s="9"/>
      <c r="H103" s="9"/>
      <c r="I103" s="11"/>
      <c r="J103" s="64">
        <v>110.02</v>
      </c>
      <c r="K103" s="10">
        <f>J103*B103</f>
        <v>4400.8</v>
      </c>
      <c r="L103" s="9">
        <v>62.13</v>
      </c>
      <c r="M103" s="9">
        <f>L103*B103</f>
        <v>2485.2000000000003</v>
      </c>
      <c r="O103" s="64"/>
      <c r="P103" s="10"/>
      <c r="Q103" s="9"/>
      <c r="R103" s="9"/>
      <c r="T103" s="7">
        <f t="shared" si="30"/>
        <v>95.98</v>
      </c>
      <c r="U103" s="10">
        <f>T103*B103</f>
        <v>3839.2000000000003</v>
      </c>
      <c r="V103" s="18">
        <v>47.99</v>
      </c>
      <c r="W103" s="9">
        <f>V103*B103</f>
        <v>1919.6000000000001</v>
      </c>
      <c r="X103" s="11" t="s">
        <v>175</v>
      </c>
      <c r="Y103" s="64">
        <v>102</v>
      </c>
      <c r="Z103" s="10">
        <f>Y103*B103</f>
        <v>4080</v>
      </c>
      <c r="AA103" s="9">
        <v>50.85</v>
      </c>
      <c r="AB103" s="9">
        <f>AA103*B103</f>
        <v>2034</v>
      </c>
      <c r="AD103" s="10"/>
      <c r="AE103" s="10"/>
      <c r="AF103" s="10"/>
      <c r="AG103" s="10"/>
      <c r="AI103" s="46"/>
      <c r="AJ103" s="46"/>
      <c r="AK103" s="46"/>
      <c r="AL103" s="46"/>
      <c r="AM103" s="46"/>
      <c r="AN103" s="64"/>
      <c r="AO103" s="10"/>
      <c r="AP103" s="9"/>
      <c r="AQ103" s="9"/>
      <c r="AR103" s="11"/>
      <c r="AS103" s="64">
        <v>134.55000000000001</v>
      </c>
      <c r="AT103" s="10">
        <f t="shared" si="38"/>
        <v>5382</v>
      </c>
      <c r="AU103" s="9">
        <v>52.83</v>
      </c>
      <c r="AV103" s="7">
        <f t="shared" si="39"/>
        <v>2113.1999999999998</v>
      </c>
      <c r="AW103" s="11" t="s">
        <v>181</v>
      </c>
      <c r="AX103" s="45">
        <f t="shared" si="31"/>
        <v>47.99</v>
      </c>
    </row>
    <row r="104" spans="1:50" ht="30" customHeight="1" x14ac:dyDescent="0.2">
      <c r="A104" s="29">
        <v>102</v>
      </c>
      <c r="B104" s="31"/>
      <c r="C104" s="31"/>
      <c r="D104" s="80" t="s">
        <v>109</v>
      </c>
      <c r="E104" s="64"/>
      <c r="F104" s="10"/>
      <c r="G104" s="9"/>
      <c r="H104" s="9"/>
      <c r="I104" s="10"/>
      <c r="J104" s="64"/>
      <c r="K104" s="10"/>
      <c r="L104" s="9"/>
      <c r="M104" s="9"/>
      <c r="O104" s="64"/>
      <c r="P104" s="10"/>
      <c r="Q104" s="9"/>
      <c r="R104" s="9"/>
      <c r="T104" s="7"/>
      <c r="U104" s="10"/>
      <c r="V104" s="8"/>
      <c r="W104" s="9"/>
      <c r="X104" s="10"/>
      <c r="Y104" s="64"/>
      <c r="Z104" s="10"/>
      <c r="AA104" s="9"/>
      <c r="AB104" s="9"/>
      <c r="AD104" s="10"/>
      <c r="AE104" s="10"/>
      <c r="AF104" s="10"/>
      <c r="AG104" s="10"/>
      <c r="AI104" s="46"/>
      <c r="AJ104" s="46"/>
      <c r="AK104" s="46"/>
      <c r="AL104" s="46"/>
      <c r="AM104" s="56"/>
      <c r="AN104" s="64"/>
      <c r="AO104" s="10"/>
      <c r="AP104" s="9"/>
      <c r="AQ104" s="9"/>
      <c r="AR104" s="10"/>
      <c r="AS104" s="64"/>
      <c r="AT104" s="10"/>
      <c r="AU104" s="9"/>
      <c r="AV104" s="7"/>
      <c r="AW104" s="10"/>
      <c r="AX104" s="45">
        <f t="shared" si="31"/>
        <v>0</v>
      </c>
    </row>
    <row r="105" spans="1:50" ht="30" customHeight="1" x14ac:dyDescent="0.2">
      <c r="A105" s="29">
        <v>103</v>
      </c>
      <c r="B105" s="31">
        <v>12</v>
      </c>
      <c r="C105" s="31" t="s">
        <v>9</v>
      </c>
      <c r="D105" s="32" t="s">
        <v>110</v>
      </c>
      <c r="E105" s="9"/>
      <c r="F105" s="10"/>
      <c r="G105" s="9"/>
      <c r="H105" s="9"/>
      <c r="I105" s="10"/>
      <c r="J105" s="9">
        <v>171.23</v>
      </c>
      <c r="K105" s="10">
        <f t="shared" ref="K105:K112" si="40">J105*B105</f>
        <v>2054.7599999999998</v>
      </c>
      <c r="L105" s="9">
        <v>127.12</v>
      </c>
      <c r="M105" s="9">
        <f t="shared" ref="M105:M112" si="41">L105*B105</f>
        <v>1525.44</v>
      </c>
      <c r="O105" s="9"/>
      <c r="P105" s="10"/>
      <c r="Q105" s="9"/>
      <c r="R105" s="9"/>
      <c r="T105" s="7">
        <f t="shared" si="30"/>
        <v>188.68</v>
      </c>
      <c r="U105" s="10">
        <f t="shared" ref="U105:U120" si="42">T105*B105</f>
        <v>2264.16</v>
      </c>
      <c r="V105" s="18">
        <v>94.34</v>
      </c>
      <c r="W105" s="9">
        <f t="shared" ref="W105:W151" si="43">V105*B105</f>
        <v>1132.08</v>
      </c>
      <c r="X105" s="10" t="s">
        <v>176</v>
      </c>
      <c r="Y105" s="9"/>
      <c r="Z105" s="10"/>
      <c r="AA105" s="9"/>
      <c r="AB105" s="9"/>
      <c r="AD105" s="10"/>
      <c r="AE105" s="10"/>
      <c r="AF105" s="10"/>
      <c r="AG105" s="10"/>
      <c r="AI105" s="48">
        <v>157.82</v>
      </c>
      <c r="AJ105" s="48">
        <f t="shared" ref="AJ105:AJ112" si="44">AI105*B105</f>
        <v>1893.84</v>
      </c>
      <c r="AK105" s="48">
        <v>94.69</v>
      </c>
      <c r="AL105" s="51">
        <f t="shared" ref="AL105:AL112" si="45">AK105*B105</f>
        <v>1136.28</v>
      </c>
      <c r="AM105" s="48"/>
      <c r="AN105" s="9"/>
      <c r="AO105" s="10"/>
      <c r="AP105" s="9"/>
      <c r="AQ105" s="9"/>
      <c r="AR105" s="10"/>
      <c r="AS105" s="9">
        <v>203.6</v>
      </c>
      <c r="AT105" s="10">
        <f t="shared" ref="AT105:AT150" si="46">AS105*B105</f>
        <v>2443.1999999999998</v>
      </c>
      <c r="AU105" s="9">
        <v>98.11</v>
      </c>
      <c r="AV105" s="7">
        <f t="shared" ref="AV105:AV150" si="47">AU105*B105</f>
        <v>1177.32</v>
      </c>
      <c r="AW105" s="10" t="s">
        <v>182</v>
      </c>
      <c r="AX105" s="45">
        <f t="shared" si="31"/>
        <v>94.34</v>
      </c>
    </row>
    <row r="106" spans="1:50" ht="30" customHeight="1" x14ac:dyDescent="0.2">
      <c r="A106" s="29">
        <v>104</v>
      </c>
      <c r="B106" s="31">
        <v>10</v>
      </c>
      <c r="C106" s="31" t="s">
        <v>9</v>
      </c>
      <c r="D106" s="32" t="s">
        <v>111</v>
      </c>
      <c r="E106" s="9"/>
      <c r="F106" s="10"/>
      <c r="G106" s="9"/>
      <c r="H106" s="9"/>
      <c r="I106" s="10"/>
      <c r="J106" s="9">
        <v>263.73</v>
      </c>
      <c r="K106" s="10">
        <f t="shared" si="40"/>
        <v>2637.3</v>
      </c>
      <c r="L106" s="9">
        <v>195.77</v>
      </c>
      <c r="M106" s="9">
        <f t="shared" si="41"/>
        <v>1957.7</v>
      </c>
      <c r="O106" s="9"/>
      <c r="P106" s="10"/>
      <c r="Q106" s="9"/>
      <c r="R106" s="9"/>
      <c r="T106" s="7">
        <f t="shared" si="30"/>
        <v>290.60000000000002</v>
      </c>
      <c r="U106" s="10">
        <f t="shared" si="42"/>
        <v>2906</v>
      </c>
      <c r="V106" s="18">
        <v>145.30000000000001</v>
      </c>
      <c r="W106" s="9">
        <f t="shared" si="43"/>
        <v>1453</v>
      </c>
      <c r="X106" s="10" t="s">
        <v>176</v>
      </c>
      <c r="Y106" s="9"/>
      <c r="Z106" s="10"/>
      <c r="AA106" s="9"/>
      <c r="AB106" s="9"/>
      <c r="AD106" s="10"/>
      <c r="AE106" s="10"/>
      <c r="AF106" s="10"/>
      <c r="AG106" s="10"/>
      <c r="AI106" s="48">
        <v>243.07</v>
      </c>
      <c r="AJ106" s="48">
        <f t="shared" si="44"/>
        <v>2430.6999999999998</v>
      </c>
      <c r="AK106" s="48">
        <v>145.84</v>
      </c>
      <c r="AL106" s="51">
        <f t="shared" si="45"/>
        <v>1458.4</v>
      </c>
      <c r="AM106" s="48"/>
      <c r="AN106" s="9"/>
      <c r="AO106" s="10"/>
      <c r="AP106" s="9"/>
      <c r="AQ106" s="9"/>
      <c r="AR106" s="10"/>
      <c r="AS106" s="9">
        <v>298.64999999999998</v>
      </c>
      <c r="AT106" s="10">
        <f t="shared" si="46"/>
        <v>2986.5</v>
      </c>
      <c r="AU106" s="55">
        <v>143.91999999999999</v>
      </c>
      <c r="AV106" s="7">
        <f t="shared" si="47"/>
        <v>1439.1999999999998</v>
      </c>
      <c r="AW106" s="10" t="s">
        <v>182</v>
      </c>
      <c r="AX106" s="45">
        <f t="shared" si="31"/>
        <v>143.91999999999999</v>
      </c>
    </row>
    <row r="107" spans="1:50" ht="30" customHeight="1" x14ac:dyDescent="0.2">
      <c r="A107" s="29">
        <v>105</v>
      </c>
      <c r="B107" s="31">
        <v>10</v>
      </c>
      <c r="C107" s="31" t="s">
        <v>9</v>
      </c>
      <c r="D107" s="32" t="s">
        <v>112</v>
      </c>
      <c r="E107" s="9"/>
      <c r="F107" s="10"/>
      <c r="G107" s="9"/>
      <c r="H107" s="9"/>
      <c r="I107" s="10"/>
      <c r="J107" s="9">
        <v>285.38</v>
      </c>
      <c r="K107" s="10">
        <f t="shared" si="40"/>
        <v>2853.8</v>
      </c>
      <c r="L107" s="9">
        <v>211.83</v>
      </c>
      <c r="M107" s="9">
        <f t="shared" si="41"/>
        <v>2118.3000000000002</v>
      </c>
      <c r="O107" s="9"/>
      <c r="P107" s="10"/>
      <c r="Q107" s="9"/>
      <c r="R107" s="9"/>
      <c r="T107" s="7">
        <f t="shared" si="30"/>
        <v>314.45999999999998</v>
      </c>
      <c r="U107" s="10">
        <f t="shared" si="42"/>
        <v>3144.6</v>
      </c>
      <c r="V107" s="18">
        <v>157.22999999999999</v>
      </c>
      <c r="W107" s="9">
        <f t="shared" si="43"/>
        <v>1572.3</v>
      </c>
      <c r="X107" s="10" t="s">
        <v>176</v>
      </c>
      <c r="Y107" s="9"/>
      <c r="Z107" s="10"/>
      <c r="AA107" s="9"/>
      <c r="AB107" s="9"/>
      <c r="AD107" s="10"/>
      <c r="AE107" s="10"/>
      <c r="AF107" s="10"/>
      <c r="AG107" s="10"/>
      <c r="AI107" s="48">
        <v>263.02</v>
      </c>
      <c r="AJ107" s="48">
        <f t="shared" si="44"/>
        <v>2630.2</v>
      </c>
      <c r="AK107" s="48">
        <v>157.81</v>
      </c>
      <c r="AL107" s="51">
        <f t="shared" si="45"/>
        <v>1578.1</v>
      </c>
      <c r="AM107" s="48"/>
      <c r="AN107" s="9"/>
      <c r="AO107" s="10"/>
      <c r="AP107" s="9"/>
      <c r="AQ107" s="9"/>
      <c r="AR107" s="10"/>
      <c r="AS107" s="9">
        <v>323.14999999999998</v>
      </c>
      <c r="AT107" s="10">
        <f t="shared" si="46"/>
        <v>3231.5</v>
      </c>
      <c r="AU107" s="55">
        <v>155.72999999999999</v>
      </c>
      <c r="AV107" s="7">
        <f t="shared" si="47"/>
        <v>1557.3</v>
      </c>
      <c r="AW107" s="10" t="s">
        <v>182</v>
      </c>
      <c r="AX107" s="45">
        <f t="shared" si="31"/>
        <v>155.72999999999999</v>
      </c>
    </row>
    <row r="108" spans="1:50" ht="30" customHeight="1" x14ac:dyDescent="0.2">
      <c r="A108" s="29">
        <v>106</v>
      </c>
      <c r="B108" s="31">
        <v>8</v>
      </c>
      <c r="C108" s="31" t="s">
        <v>9</v>
      </c>
      <c r="D108" s="32" t="s">
        <v>113</v>
      </c>
      <c r="E108" s="9"/>
      <c r="F108" s="10"/>
      <c r="G108" s="9"/>
      <c r="H108" s="9"/>
      <c r="I108" s="10"/>
      <c r="J108" s="9">
        <v>395.6</v>
      </c>
      <c r="K108" s="10">
        <f t="shared" si="40"/>
        <v>3164.8</v>
      </c>
      <c r="L108" s="9">
        <v>297.37</v>
      </c>
      <c r="M108" s="9">
        <f t="shared" si="41"/>
        <v>2378.96</v>
      </c>
      <c r="O108" s="9"/>
      <c r="P108" s="10"/>
      <c r="Q108" s="9"/>
      <c r="R108" s="9"/>
      <c r="T108" s="7">
        <f t="shared" si="30"/>
        <v>435.9</v>
      </c>
      <c r="U108" s="10">
        <f t="shared" si="42"/>
        <v>3487.2</v>
      </c>
      <c r="V108" s="18">
        <v>217.95</v>
      </c>
      <c r="W108" s="9">
        <f t="shared" si="43"/>
        <v>1743.6</v>
      </c>
      <c r="X108" s="10" t="s">
        <v>176</v>
      </c>
      <c r="Y108" s="9"/>
      <c r="Z108" s="10"/>
      <c r="AA108" s="9"/>
      <c r="AB108" s="9"/>
      <c r="AD108" s="10"/>
      <c r="AE108" s="10"/>
      <c r="AF108" s="10"/>
      <c r="AG108" s="10"/>
      <c r="AI108" s="48">
        <v>364.6</v>
      </c>
      <c r="AJ108" s="48">
        <f t="shared" si="44"/>
        <v>2916.8</v>
      </c>
      <c r="AK108" s="48">
        <v>218.76</v>
      </c>
      <c r="AL108" s="51">
        <f t="shared" si="45"/>
        <v>1750.08</v>
      </c>
      <c r="AM108" s="48"/>
      <c r="AN108" s="9"/>
      <c r="AO108" s="10"/>
      <c r="AP108" s="9"/>
      <c r="AQ108" s="9"/>
      <c r="AR108" s="10"/>
      <c r="AS108" s="9">
        <v>447.95</v>
      </c>
      <c r="AT108" s="10">
        <f t="shared" si="46"/>
        <v>3583.6</v>
      </c>
      <c r="AU108" s="55">
        <v>215.87</v>
      </c>
      <c r="AV108" s="7">
        <f t="shared" si="47"/>
        <v>1726.96</v>
      </c>
      <c r="AW108" s="10" t="s">
        <v>182</v>
      </c>
      <c r="AX108" s="45">
        <f t="shared" si="31"/>
        <v>215.87</v>
      </c>
    </row>
    <row r="109" spans="1:50" ht="30" customHeight="1" x14ac:dyDescent="0.2">
      <c r="A109" s="29">
        <v>107</v>
      </c>
      <c r="B109" s="31">
        <v>8</v>
      </c>
      <c r="C109" s="31" t="s">
        <v>9</v>
      </c>
      <c r="D109" s="32" t="s">
        <v>114</v>
      </c>
      <c r="E109" s="9"/>
      <c r="F109" s="10"/>
      <c r="G109" s="9"/>
      <c r="H109" s="9"/>
      <c r="I109" s="10"/>
      <c r="J109" s="9">
        <v>415.37</v>
      </c>
      <c r="K109" s="10">
        <f t="shared" si="40"/>
        <v>3322.96</v>
      </c>
      <c r="L109" s="9">
        <v>300.83</v>
      </c>
      <c r="M109" s="9">
        <f t="shared" si="41"/>
        <v>2406.64</v>
      </c>
      <c r="O109" s="9"/>
      <c r="P109" s="10"/>
      <c r="Q109" s="9"/>
      <c r="R109" s="9"/>
      <c r="T109" s="7">
        <f t="shared" si="30"/>
        <v>457.7</v>
      </c>
      <c r="U109" s="10">
        <f t="shared" si="42"/>
        <v>3661.6</v>
      </c>
      <c r="V109" s="18">
        <v>228.85</v>
      </c>
      <c r="W109" s="9">
        <f t="shared" si="43"/>
        <v>1830.8</v>
      </c>
      <c r="X109" s="10" t="s">
        <v>176</v>
      </c>
      <c r="Y109" s="9"/>
      <c r="Z109" s="10"/>
      <c r="AA109" s="9"/>
      <c r="AB109" s="9"/>
      <c r="AD109" s="10"/>
      <c r="AE109" s="10"/>
      <c r="AF109" s="10"/>
      <c r="AG109" s="10"/>
      <c r="AI109" s="48">
        <v>382.83</v>
      </c>
      <c r="AJ109" s="48">
        <f t="shared" si="44"/>
        <v>3062.64</v>
      </c>
      <c r="AK109" s="48">
        <v>229.7</v>
      </c>
      <c r="AL109" s="51">
        <f t="shared" si="45"/>
        <v>1837.6</v>
      </c>
      <c r="AM109" s="48"/>
      <c r="AN109" s="9"/>
      <c r="AO109" s="10"/>
      <c r="AP109" s="9"/>
      <c r="AQ109" s="9"/>
      <c r="AR109" s="10"/>
      <c r="AS109" s="9">
        <v>470.35</v>
      </c>
      <c r="AT109" s="10">
        <f t="shared" si="46"/>
        <v>3762.8</v>
      </c>
      <c r="AU109" s="55">
        <v>226.66</v>
      </c>
      <c r="AV109" s="7">
        <f t="shared" si="47"/>
        <v>1813.28</v>
      </c>
      <c r="AW109" s="10" t="s">
        <v>182</v>
      </c>
      <c r="AX109" s="45">
        <f t="shared" si="31"/>
        <v>226.66</v>
      </c>
    </row>
    <row r="110" spans="1:50" ht="30" customHeight="1" x14ac:dyDescent="0.2">
      <c r="A110" s="29">
        <v>108</v>
      </c>
      <c r="B110" s="31">
        <v>8</v>
      </c>
      <c r="C110" s="31" t="s">
        <v>9</v>
      </c>
      <c r="D110" s="32" t="s">
        <v>115</v>
      </c>
      <c r="E110" s="9"/>
      <c r="F110" s="10"/>
      <c r="G110" s="9"/>
      <c r="H110" s="9"/>
      <c r="I110" s="10"/>
      <c r="J110" s="9">
        <v>603.29</v>
      </c>
      <c r="K110" s="10">
        <f t="shared" si="40"/>
        <v>4826.32</v>
      </c>
      <c r="L110" s="9">
        <v>397.87</v>
      </c>
      <c r="M110" s="9">
        <f t="shared" si="41"/>
        <v>3182.96</v>
      </c>
      <c r="O110" s="9"/>
      <c r="P110" s="10"/>
      <c r="Q110" s="9"/>
      <c r="R110" s="9"/>
      <c r="T110" s="7">
        <f t="shared" si="30"/>
        <v>623.29999999999995</v>
      </c>
      <c r="U110" s="10">
        <f t="shared" si="42"/>
        <v>4986.3999999999996</v>
      </c>
      <c r="V110" s="18">
        <v>311.64999999999998</v>
      </c>
      <c r="W110" s="9">
        <f t="shared" si="43"/>
        <v>2493.1999999999998</v>
      </c>
      <c r="X110" s="10" t="s">
        <v>176</v>
      </c>
      <c r="Y110" s="9"/>
      <c r="Z110" s="10"/>
      <c r="AA110" s="9"/>
      <c r="AB110" s="9"/>
      <c r="AD110" s="10"/>
      <c r="AE110" s="10"/>
      <c r="AF110" s="10"/>
      <c r="AG110" s="10"/>
      <c r="AI110" s="48">
        <v>555.98</v>
      </c>
      <c r="AJ110" s="48">
        <f t="shared" si="44"/>
        <v>4447.84</v>
      </c>
      <c r="AK110" s="48">
        <v>333.59</v>
      </c>
      <c r="AL110" s="51">
        <f t="shared" si="45"/>
        <v>2668.72</v>
      </c>
      <c r="AM110" s="48"/>
      <c r="AN110" s="9"/>
      <c r="AO110" s="10"/>
      <c r="AP110" s="9"/>
      <c r="AQ110" s="9"/>
      <c r="AR110" s="10"/>
      <c r="AS110" s="9">
        <v>683.1</v>
      </c>
      <c r="AT110" s="10">
        <f t="shared" si="46"/>
        <v>5464.8</v>
      </c>
      <c r="AU110" s="9">
        <v>329.19</v>
      </c>
      <c r="AV110" s="7">
        <f t="shared" si="47"/>
        <v>2633.52</v>
      </c>
      <c r="AW110" s="10" t="s">
        <v>182</v>
      </c>
      <c r="AX110" s="45">
        <f t="shared" si="31"/>
        <v>311.64999999999998</v>
      </c>
    </row>
    <row r="111" spans="1:50" ht="30" customHeight="1" x14ac:dyDescent="0.2">
      <c r="A111" s="29">
        <v>109</v>
      </c>
      <c r="B111" s="31">
        <v>4</v>
      </c>
      <c r="C111" s="31" t="s">
        <v>9</v>
      </c>
      <c r="D111" s="32" t="s">
        <v>116</v>
      </c>
      <c r="E111" s="9"/>
      <c r="F111" s="10"/>
      <c r="G111" s="9"/>
      <c r="H111" s="9"/>
      <c r="I111" s="10"/>
      <c r="J111" s="9">
        <v>791.2</v>
      </c>
      <c r="K111" s="10">
        <f t="shared" si="40"/>
        <v>3164.8</v>
      </c>
      <c r="L111" s="9">
        <v>587.29999999999995</v>
      </c>
      <c r="M111" s="9">
        <f t="shared" si="41"/>
        <v>2349.1999999999998</v>
      </c>
      <c r="O111" s="9"/>
      <c r="P111" s="10"/>
      <c r="Q111" s="9"/>
      <c r="R111" s="9"/>
      <c r="T111" s="7">
        <f t="shared" si="30"/>
        <v>871.8</v>
      </c>
      <c r="U111" s="10">
        <f t="shared" si="42"/>
        <v>3487.2</v>
      </c>
      <c r="V111" s="18">
        <v>435.9</v>
      </c>
      <c r="W111" s="9">
        <f t="shared" si="43"/>
        <v>1743.6</v>
      </c>
      <c r="X111" s="10" t="s">
        <v>176</v>
      </c>
      <c r="Y111" s="9"/>
      <c r="Z111" s="10"/>
      <c r="AA111" s="9"/>
      <c r="AB111" s="9"/>
      <c r="AD111" s="10"/>
      <c r="AE111" s="10"/>
      <c r="AF111" s="10"/>
      <c r="AG111" s="10"/>
      <c r="AI111" s="48">
        <v>729.17</v>
      </c>
      <c r="AJ111" s="48">
        <f t="shared" si="44"/>
        <v>2916.68</v>
      </c>
      <c r="AK111" s="48">
        <v>437.5</v>
      </c>
      <c r="AL111" s="51">
        <f t="shared" si="45"/>
        <v>1750</v>
      </c>
      <c r="AM111" s="48"/>
      <c r="AN111" s="9"/>
      <c r="AO111" s="10"/>
      <c r="AP111" s="9"/>
      <c r="AQ111" s="9"/>
      <c r="AR111" s="10"/>
      <c r="AS111" s="9">
        <v>895.85</v>
      </c>
      <c r="AT111" s="10">
        <f t="shared" si="46"/>
        <v>3583.4</v>
      </c>
      <c r="AU111" s="55">
        <v>431.72</v>
      </c>
      <c r="AV111" s="7">
        <f t="shared" si="47"/>
        <v>1726.88</v>
      </c>
      <c r="AW111" s="10" t="s">
        <v>182</v>
      </c>
      <c r="AX111" s="45">
        <f t="shared" si="31"/>
        <v>431.72</v>
      </c>
    </row>
    <row r="112" spans="1:50" ht="30" customHeight="1" x14ac:dyDescent="0.2">
      <c r="A112" s="29">
        <v>110</v>
      </c>
      <c r="B112" s="31">
        <v>4</v>
      </c>
      <c r="C112" s="31" t="s">
        <v>9</v>
      </c>
      <c r="D112" s="32" t="s">
        <v>117</v>
      </c>
      <c r="E112" s="9"/>
      <c r="F112" s="10"/>
      <c r="G112" s="9"/>
      <c r="H112" s="9"/>
      <c r="I112" s="10"/>
      <c r="J112" s="9">
        <v>989</v>
      </c>
      <c r="K112" s="10">
        <f t="shared" si="40"/>
        <v>3956</v>
      </c>
      <c r="L112" s="9">
        <v>707.6</v>
      </c>
      <c r="M112" s="9">
        <f t="shared" si="41"/>
        <v>2830.4</v>
      </c>
      <c r="O112" s="9"/>
      <c r="P112" s="10"/>
      <c r="Q112" s="9"/>
      <c r="R112" s="9"/>
      <c r="T112" s="7">
        <f t="shared" si="30"/>
        <v>1089.74</v>
      </c>
      <c r="U112" s="10">
        <f t="shared" si="42"/>
        <v>4358.96</v>
      </c>
      <c r="V112" s="18">
        <v>544.87</v>
      </c>
      <c r="W112" s="9">
        <f t="shared" si="43"/>
        <v>2179.48</v>
      </c>
      <c r="X112" s="10" t="s">
        <v>176</v>
      </c>
      <c r="Y112" s="9"/>
      <c r="Z112" s="10"/>
      <c r="AA112" s="9"/>
      <c r="AB112" s="9"/>
      <c r="AD112" s="10"/>
      <c r="AE112" s="10"/>
      <c r="AF112" s="10"/>
      <c r="AG112" s="10"/>
      <c r="AI112" s="48">
        <v>912</v>
      </c>
      <c r="AJ112" s="48">
        <f t="shared" si="44"/>
        <v>3648</v>
      </c>
      <c r="AK112" s="48">
        <v>547.20000000000005</v>
      </c>
      <c r="AL112" s="51">
        <f t="shared" si="45"/>
        <v>2188.8000000000002</v>
      </c>
      <c r="AM112" s="48"/>
      <c r="AN112" s="9"/>
      <c r="AO112" s="10"/>
      <c r="AP112" s="9"/>
      <c r="AQ112" s="9"/>
      <c r="AR112" s="10"/>
      <c r="AS112" s="9">
        <v>1175.8</v>
      </c>
      <c r="AT112" s="10">
        <f t="shared" si="46"/>
        <v>4703.2</v>
      </c>
      <c r="AU112" s="9">
        <v>566.64</v>
      </c>
      <c r="AV112" s="7">
        <f t="shared" si="47"/>
        <v>2266.56</v>
      </c>
      <c r="AW112" s="10" t="s">
        <v>182</v>
      </c>
      <c r="AX112" s="45">
        <f t="shared" si="31"/>
        <v>544.87</v>
      </c>
    </row>
    <row r="113" spans="1:50" ht="30" customHeight="1" x14ac:dyDescent="0.2">
      <c r="A113" s="29">
        <v>111</v>
      </c>
      <c r="B113" s="31">
        <v>100</v>
      </c>
      <c r="C113" s="31" t="s">
        <v>9</v>
      </c>
      <c r="D113" s="29" t="s">
        <v>118</v>
      </c>
      <c r="E113" s="9"/>
      <c r="F113" s="10"/>
      <c r="G113" s="9"/>
      <c r="H113" s="9"/>
      <c r="I113" s="11"/>
      <c r="J113" s="9" t="s">
        <v>172</v>
      </c>
      <c r="K113" s="9" t="s">
        <v>172</v>
      </c>
      <c r="L113" s="9" t="s">
        <v>172</v>
      </c>
      <c r="M113" s="9" t="s">
        <v>172</v>
      </c>
      <c r="O113" s="9"/>
      <c r="P113" s="10"/>
      <c r="Q113" s="9"/>
      <c r="R113" s="9"/>
      <c r="T113" s="7">
        <f t="shared" si="30"/>
        <v>3.26</v>
      </c>
      <c r="U113" s="10">
        <f t="shared" si="42"/>
        <v>326</v>
      </c>
      <c r="V113" s="18">
        <v>1.63</v>
      </c>
      <c r="W113" s="9">
        <f t="shared" si="43"/>
        <v>163</v>
      </c>
      <c r="X113" s="11" t="s">
        <v>175</v>
      </c>
      <c r="Y113" s="9"/>
      <c r="Z113" s="10"/>
      <c r="AA113" s="9"/>
      <c r="AB113" s="9"/>
      <c r="AD113" s="10"/>
      <c r="AE113" s="10"/>
      <c r="AF113" s="10"/>
      <c r="AG113" s="10"/>
      <c r="AI113" s="46"/>
      <c r="AJ113" s="46"/>
      <c r="AK113" s="46"/>
      <c r="AL113" s="46"/>
      <c r="AM113" s="46"/>
      <c r="AN113" s="9"/>
      <c r="AO113" s="10"/>
      <c r="AP113" s="9"/>
      <c r="AQ113" s="9"/>
      <c r="AR113" s="11"/>
      <c r="AS113" s="9">
        <v>2</v>
      </c>
      <c r="AT113" s="10">
        <f t="shared" si="46"/>
        <v>200</v>
      </c>
      <c r="AU113" s="55">
        <v>0.92</v>
      </c>
      <c r="AV113" s="7">
        <f t="shared" si="47"/>
        <v>92</v>
      </c>
      <c r="AW113" s="11" t="s">
        <v>181</v>
      </c>
      <c r="AX113" s="45">
        <f t="shared" si="31"/>
        <v>0.92</v>
      </c>
    </row>
    <row r="114" spans="1:50" ht="30" customHeight="1" x14ac:dyDescent="0.2">
      <c r="A114" s="29">
        <v>112</v>
      </c>
      <c r="B114" s="29">
        <v>30</v>
      </c>
      <c r="C114" s="29" t="s">
        <v>9</v>
      </c>
      <c r="D114" s="29" t="s">
        <v>119</v>
      </c>
      <c r="E114" s="9"/>
      <c r="F114" s="10"/>
      <c r="G114" s="9"/>
      <c r="H114" s="9"/>
      <c r="I114" s="10"/>
      <c r="J114" s="9" t="s">
        <v>172</v>
      </c>
      <c r="K114" s="9" t="s">
        <v>172</v>
      </c>
      <c r="L114" s="9" t="s">
        <v>172</v>
      </c>
      <c r="M114" s="9" t="s">
        <v>172</v>
      </c>
      <c r="O114" s="9"/>
      <c r="P114" s="10"/>
      <c r="Q114" s="9"/>
      <c r="R114" s="9"/>
      <c r="T114" s="7">
        <f t="shared" si="30"/>
        <v>3.26</v>
      </c>
      <c r="U114" s="10">
        <f t="shared" si="42"/>
        <v>97.8</v>
      </c>
      <c r="V114" s="18">
        <v>1.63</v>
      </c>
      <c r="W114" s="9">
        <f t="shared" si="43"/>
        <v>48.9</v>
      </c>
      <c r="X114" s="10" t="s">
        <v>175</v>
      </c>
      <c r="Y114" s="9"/>
      <c r="Z114" s="10"/>
      <c r="AA114" s="9"/>
      <c r="AB114" s="9"/>
      <c r="AD114" s="10"/>
      <c r="AE114" s="10"/>
      <c r="AF114" s="10"/>
      <c r="AG114" s="10"/>
      <c r="AI114" s="46"/>
      <c r="AJ114" s="46"/>
      <c r="AK114" s="46"/>
      <c r="AL114" s="46"/>
      <c r="AM114" s="46"/>
      <c r="AN114" s="9"/>
      <c r="AO114" s="10"/>
      <c r="AP114" s="9"/>
      <c r="AQ114" s="9"/>
      <c r="AR114" s="10"/>
      <c r="AS114" s="9">
        <v>1.85</v>
      </c>
      <c r="AT114" s="10">
        <f t="shared" si="46"/>
        <v>55.5</v>
      </c>
      <c r="AU114" s="55">
        <v>0.86</v>
      </c>
      <c r="AV114" s="7">
        <f t="shared" si="47"/>
        <v>25.8</v>
      </c>
      <c r="AW114" s="11" t="s">
        <v>181</v>
      </c>
      <c r="AX114" s="45">
        <f t="shared" si="31"/>
        <v>0.86</v>
      </c>
    </row>
    <row r="115" spans="1:50" ht="30" customHeight="1" x14ac:dyDescent="0.2">
      <c r="A115" s="29">
        <v>113</v>
      </c>
      <c r="B115" s="29">
        <v>96</v>
      </c>
      <c r="C115" s="29" t="s">
        <v>9</v>
      </c>
      <c r="D115" s="29" t="s">
        <v>120</v>
      </c>
      <c r="E115" s="9"/>
      <c r="F115" s="10"/>
      <c r="G115" s="9"/>
      <c r="H115" s="9"/>
      <c r="I115" s="10"/>
      <c r="J115" s="9" t="s">
        <v>172</v>
      </c>
      <c r="K115" s="9" t="s">
        <v>172</v>
      </c>
      <c r="L115" s="9" t="s">
        <v>172</v>
      </c>
      <c r="M115" s="9" t="s">
        <v>172</v>
      </c>
      <c r="O115" s="9"/>
      <c r="P115" s="10"/>
      <c r="Q115" s="9"/>
      <c r="R115" s="9"/>
      <c r="T115" s="7">
        <f t="shared" si="30"/>
        <v>3.26</v>
      </c>
      <c r="U115" s="10">
        <f t="shared" si="42"/>
        <v>312.95999999999998</v>
      </c>
      <c r="V115" s="18">
        <v>1.63</v>
      </c>
      <c r="W115" s="9">
        <f t="shared" si="43"/>
        <v>156.47999999999999</v>
      </c>
      <c r="X115" s="10" t="s">
        <v>175</v>
      </c>
      <c r="Y115" s="9"/>
      <c r="Z115" s="10"/>
      <c r="AA115" s="9"/>
      <c r="AB115" s="9"/>
      <c r="AD115" s="10"/>
      <c r="AE115" s="10"/>
      <c r="AF115" s="10"/>
      <c r="AG115" s="10"/>
      <c r="AI115" s="46"/>
      <c r="AJ115" s="46"/>
      <c r="AK115" s="46"/>
      <c r="AL115" s="46"/>
      <c r="AM115" s="46"/>
      <c r="AN115" s="9"/>
      <c r="AO115" s="10"/>
      <c r="AP115" s="9"/>
      <c r="AQ115" s="9"/>
      <c r="AR115" s="10"/>
      <c r="AS115" s="9">
        <v>2</v>
      </c>
      <c r="AT115" s="10">
        <f t="shared" si="46"/>
        <v>192</v>
      </c>
      <c r="AU115" s="55">
        <v>0.92</v>
      </c>
      <c r="AV115" s="7">
        <f t="shared" si="47"/>
        <v>88.320000000000007</v>
      </c>
      <c r="AW115" s="11" t="s">
        <v>181</v>
      </c>
      <c r="AX115" s="45">
        <f t="shared" si="31"/>
        <v>0.92</v>
      </c>
    </row>
    <row r="116" spans="1:50" ht="30" customHeight="1" x14ac:dyDescent="0.2">
      <c r="A116" s="29">
        <v>114</v>
      </c>
      <c r="B116" s="29">
        <v>36</v>
      </c>
      <c r="C116" s="29" t="s">
        <v>9</v>
      </c>
      <c r="D116" s="29" t="s">
        <v>121</v>
      </c>
      <c r="E116" s="9"/>
      <c r="F116" s="10"/>
      <c r="G116" s="9"/>
      <c r="H116" s="9"/>
      <c r="I116" s="10"/>
      <c r="J116" s="9" t="s">
        <v>172</v>
      </c>
      <c r="K116" s="9" t="s">
        <v>172</v>
      </c>
      <c r="L116" s="9" t="s">
        <v>172</v>
      </c>
      <c r="M116" s="9" t="s">
        <v>172</v>
      </c>
      <c r="O116" s="9"/>
      <c r="P116" s="10"/>
      <c r="Q116" s="9"/>
      <c r="R116" s="9"/>
      <c r="T116" s="7">
        <f t="shared" si="30"/>
        <v>3.26</v>
      </c>
      <c r="U116" s="10">
        <f t="shared" si="42"/>
        <v>117.35999999999999</v>
      </c>
      <c r="V116" s="18">
        <v>1.63</v>
      </c>
      <c r="W116" s="9">
        <f t="shared" si="43"/>
        <v>58.679999999999993</v>
      </c>
      <c r="X116" s="10" t="s">
        <v>175</v>
      </c>
      <c r="Y116" s="9"/>
      <c r="Z116" s="10"/>
      <c r="AA116" s="9"/>
      <c r="AB116" s="9"/>
      <c r="AD116" s="10"/>
      <c r="AE116" s="10"/>
      <c r="AF116" s="10"/>
      <c r="AG116" s="10"/>
      <c r="AI116" s="46"/>
      <c r="AJ116" s="46"/>
      <c r="AK116" s="46"/>
      <c r="AL116" s="46"/>
      <c r="AM116" s="46"/>
      <c r="AN116" s="9"/>
      <c r="AO116" s="10"/>
      <c r="AP116" s="9"/>
      <c r="AQ116" s="9"/>
      <c r="AR116" s="10"/>
      <c r="AS116" s="9">
        <v>2</v>
      </c>
      <c r="AT116" s="10">
        <f t="shared" si="46"/>
        <v>72</v>
      </c>
      <c r="AU116" s="55">
        <v>0.92</v>
      </c>
      <c r="AV116" s="7">
        <f t="shared" si="47"/>
        <v>33.120000000000005</v>
      </c>
      <c r="AW116" s="11" t="s">
        <v>181</v>
      </c>
      <c r="AX116" s="45">
        <f t="shared" si="31"/>
        <v>0.92</v>
      </c>
    </row>
    <row r="117" spans="1:50" ht="30" customHeight="1" x14ac:dyDescent="0.2">
      <c r="A117" s="29">
        <v>115</v>
      </c>
      <c r="B117" s="29">
        <v>72</v>
      </c>
      <c r="C117" s="29" t="s">
        <v>9</v>
      </c>
      <c r="D117" s="29" t="s">
        <v>122</v>
      </c>
      <c r="E117" s="9"/>
      <c r="F117" s="10"/>
      <c r="G117" s="9"/>
      <c r="H117" s="9"/>
      <c r="I117" s="10"/>
      <c r="J117" s="9" t="s">
        <v>172</v>
      </c>
      <c r="K117" s="9" t="s">
        <v>172</v>
      </c>
      <c r="L117" s="9" t="s">
        <v>172</v>
      </c>
      <c r="M117" s="9" t="s">
        <v>172</v>
      </c>
      <c r="O117" s="9"/>
      <c r="P117" s="10"/>
      <c r="Q117" s="9"/>
      <c r="R117" s="9"/>
      <c r="T117" s="7">
        <f t="shared" si="30"/>
        <v>3.26</v>
      </c>
      <c r="U117" s="10">
        <f t="shared" si="42"/>
        <v>234.71999999999997</v>
      </c>
      <c r="V117" s="18">
        <v>1.63</v>
      </c>
      <c r="W117" s="9">
        <f t="shared" si="43"/>
        <v>117.35999999999999</v>
      </c>
      <c r="X117" s="10" t="s">
        <v>175</v>
      </c>
      <c r="Y117" s="9"/>
      <c r="Z117" s="10"/>
      <c r="AA117" s="9"/>
      <c r="AB117" s="9"/>
      <c r="AD117" s="10"/>
      <c r="AE117" s="10"/>
      <c r="AF117" s="10"/>
      <c r="AG117" s="10"/>
      <c r="AI117" s="46"/>
      <c r="AJ117" s="46"/>
      <c r="AK117" s="46"/>
      <c r="AL117" s="46"/>
      <c r="AM117" s="46"/>
      <c r="AN117" s="9"/>
      <c r="AO117" s="10"/>
      <c r="AP117" s="9"/>
      <c r="AQ117" s="9"/>
      <c r="AR117" s="10"/>
      <c r="AS117" s="9">
        <v>2</v>
      </c>
      <c r="AT117" s="10">
        <f t="shared" si="46"/>
        <v>144</v>
      </c>
      <c r="AU117" s="55">
        <v>0.92</v>
      </c>
      <c r="AV117" s="7">
        <f t="shared" si="47"/>
        <v>66.240000000000009</v>
      </c>
      <c r="AW117" s="11" t="s">
        <v>181</v>
      </c>
      <c r="AX117" s="45">
        <f t="shared" si="31"/>
        <v>0.92</v>
      </c>
    </row>
    <row r="118" spans="1:50" ht="30" customHeight="1" x14ac:dyDescent="0.2">
      <c r="A118" s="29">
        <v>116</v>
      </c>
      <c r="B118" s="29">
        <v>12</v>
      </c>
      <c r="C118" s="29" t="s">
        <v>9</v>
      </c>
      <c r="D118" s="29" t="s">
        <v>123</v>
      </c>
      <c r="E118" s="9"/>
      <c r="F118" s="10"/>
      <c r="G118" s="9"/>
      <c r="H118" s="9"/>
      <c r="I118" s="10"/>
      <c r="J118" s="9" t="s">
        <v>172</v>
      </c>
      <c r="K118" s="9" t="s">
        <v>172</v>
      </c>
      <c r="L118" s="9" t="s">
        <v>172</v>
      </c>
      <c r="M118" s="9" t="s">
        <v>172</v>
      </c>
      <c r="O118" s="9"/>
      <c r="P118" s="10"/>
      <c r="Q118" s="9"/>
      <c r="R118" s="9"/>
      <c r="T118" s="7">
        <f t="shared" si="30"/>
        <v>3.26</v>
      </c>
      <c r="U118" s="10">
        <f t="shared" si="42"/>
        <v>39.119999999999997</v>
      </c>
      <c r="V118" s="18">
        <v>1.63</v>
      </c>
      <c r="W118" s="9">
        <f t="shared" si="43"/>
        <v>19.559999999999999</v>
      </c>
      <c r="X118" s="10" t="s">
        <v>175</v>
      </c>
      <c r="Y118" s="9"/>
      <c r="Z118" s="10"/>
      <c r="AA118" s="9"/>
      <c r="AB118" s="9"/>
      <c r="AD118" s="10"/>
      <c r="AE118" s="10"/>
      <c r="AF118" s="10"/>
      <c r="AG118" s="10"/>
      <c r="AI118" s="46"/>
      <c r="AJ118" s="46"/>
      <c r="AK118" s="46"/>
      <c r="AL118" s="46"/>
      <c r="AM118" s="46"/>
      <c r="AN118" s="9"/>
      <c r="AO118" s="10"/>
      <c r="AP118" s="9"/>
      <c r="AQ118" s="9"/>
      <c r="AR118" s="10"/>
      <c r="AS118" s="9">
        <v>2</v>
      </c>
      <c r="AT118" s="10">
        <f t="shared" si="46"/>
        <v>24</v>
      </c>
      <c r="AU118" s="55">
        <v>0.92</v>
      </c>
      <c r="AV118" s="7">
        <f t="shared" si="47"/>
        <v>11.040000000000001</v>
      </c>
      <c r="AW118" s="11" t="s">
        <v>181</v>
      </c>
      <c r="AX118" s="45">
        <f t="shared" si="31"/>
        <v>0.92</v>
      </c>
    </row>
    <row r="119" spans="1:50" ht="30" customHeight="1" x14ac:dyDescent="0.2">
      <c r="A119" s="29">
        <v>117</v>
      </c>
      <c r="B119" s="37">
        <v>10</v>
      </c>
      <c r="C119" s="37" t="s">
        <v>64</v>
      </c>
      <c r="D119" s="82" t="s">
        <v>124</v>
      </c>
      <c r="E119" s="9"/>
      <c r="F119" s="10"/>
      <c r="G119" s="9"/>
      <c r="H119" s="9"/>
      <c r="I119" s="10"/>
      <c r="J119" s="9" t="s">
        <v>172</v>
      </c>
      <c r="K119" s="9" t="s">
        <v>172</v>
      </c>
      <c r="L119" s="9" t="s">
        <v>172</v>
      </c>
      <c r="M119" s="9" t="s">
        <v>172</v>
      </c>
      <c r="O119" s="9"/>
      <c r="P119" s="10"/>
      <c r="Q119" s="9"/>
      <c r="R119" s="9"/>
      <c r="T119" s="7">
        <f t="shared" si="30"/>
        <v>308</v>
      </c>
      <c r="U119" s="10">
        <f t="shared" si="42"/>
        <v>3080</v>
      </c>
      <c r="V119" s="18">
        <v>154</v>
      </c>
      <c r="W119" s="9">
        <f t="shared" si="43"/>
        <v>1540</v>
      </c>
      <c r="X119" s="10" t="s">
        <v>176</v>
      </c>
      <c r="Y119" s="9"/>
      <c r="Z119" s="10"/>
      <c r="AA119" s="9"/>
      <c r="AB119" s="9"/>
      <c r="AD119" s="10"/>
      <c r="AE119" s="10"/>
      <c r="AF119" s="10"/>
      <c r="AG119" s="10"/>
      <c r="AI119" s="46"/>
      <c r="AJ119" s="46"/>
      <c r="AK119" s="46"/>
      <c r="AL119" s="46"/>
      <c r="AM119" s="46"/>
      <c r="AN119" s="9"/>
      <c r="AO119" s="10"/>
      <c r="AP119" s="9"/>
      <c r="AQ119" s="9"/>
      <c r="AR119" s="10"/>
      <c r="AS119" s="9">
        <v>513.29999999999995</v>
      </c>
      <c r="AT119" s="10">
        <f t="shared" si="46"/>
        <v>5133</v>
      </c>
      <c r="AU119" s="9">
        <v>233.22</v>
      </c>
      <c r="AV119" s="7">
        <f t="shared" si="47"/>
        <v>2332.1999999999998</v>
      </c>
      <c r="AW119" s="11" t="s">
        <v>181</v>
      </c>
      <c r="AX119" s="45">
        <f t="shared" si="31"/>
        <v>154</v>
      </c>
    </row>
    <row r="120" spans="1:50" ht="30" customHeight="1" x14ac:dyDescent="0.2">
      <c r="A120" s="29">
        <v>118</v>
      </c>
      <c r="B120" s="37">
        <v>40</v>
      </c>
      <c r="C120" s="37" t="s">
        <v>64</v>
      </c>
      <c r="D120" s="82" t="s">
        <v>125</v>
      </c>
      <c r="E120" s="9"/>
      <c r="F120" s="10"/>
      <c r="G120" s="9"/>
      <c r="H120" s="9"/>
      <c r="I120" s="10"/>
      <c r="J120" s="9" t="s">
        <v>172</v>
      </c>
      <c r="K120" s="9" t="s">
        <v>172</v>
      </c>
      <c r="L120" s="9" t="s">
        <v>172</v>
      </c>
      <c r="M120" s="9" t="s">
        <v>172</v>
      </c>
      <c r="O120" s="9"/>
      <c r="P120" s="10"/>
      <c r="Q120" s="9"/>
      <c r="R120" s="9"/>
      <c r="T120" s="7">
        <f t="shared" si="30"/>
        <v>296.12</v>
      </c>
      <c r="U120" s="10">
        <f t="shared" si="42"/>
        <v>11844.8</v>
      </c>
      <c r="V120" s="18">
        <v>148.06</v>
      </c>
      <c r="W120" s="9">
        <f t="shared" si="43"/>
        <v>5922.4</v>
      </c>
      <c r="X120" s="10" t="s">
        <v>176</v>
      </c>
      <c r="Y120" s="9"/>
      <c r="Z120" s="10"/>
      <c r="AA120" s="9"/>
      <c r="AB120" s="9"/>
      <c r="AD120" s="10"/>
      <c r="AE120" s="10"/>
      <c r="AF120" s="10"/>
      <c r="AG120" s="10"/>
      <c r="AI120" s="46"/>
      <c r="AJ120" s="46"/>
      <c r="AK120" s="46"/>
      <c r="AL120" s="46"/>
      <c r="AM120" s="46"/>
      <c r="AN120" s="9"/>
      <c r="AO120" s="10"/>
      <c r="AP120" s="9"/>
      <c r="AQ120" s="9"/>
      <c r="AR120" s="10"/>
      <c r="AS120" s="9">
        <v>492.3</v>
      </c>
      <c r="AT120" s="10">
        <f t="shared" si="46"/>
        <v>19692</v>
      </c>
      <c r="AU120" s="9">
        <v>233.74</v>
      </c>
      <c r="AV120" s="7">
        <f t="shared" si="47"/>
        <v>9349.6</v>
      </c>
      <c r="AW120" s="11" t="s">
        <v>181</v>
      </c>
      <c r="AX120" s="45">
        <f t="shared" si="31"/>
        <v>148.06</v>
      </c>
    </row>
    <row r="121" spans="1:50" ht="30" customHeight="1" x14ac:dyDescent="0.2">
      <c r="A121" s="29">
        <v>119</v>
      </c>
      <c r="B121" s="37">
        <v>17</v>
      </c>
      <c r="C121" s="37" t="s">
        <v>64</v>
      </c>
      <c r="D121" s="82" t="s">
        <v>126</v>
      </c>
      <c r="E121" s="9"/>
      <c r="F121" s="10"/>
      <c r="G121" s="9"/>
      <c r="H121" s="9"/>
      <c r="I121" s="10"/>
      <c r="J121" s="9" t="s">
        <v>172</v>
      </c>
      <c r="K121" s="9" t="s">
        <v>172</v>
      </c>
      <c r="L121" s="9" t="s">
        <v>172</v>
      </c>
      <c r="M121" s="9" t="s">
        <v>172</v>
      </c>
      <c r="O121" s="9"/>
      <c r="P121" s="10"/>
      <c r="Q121" s="9"/>
      <c r="R121" s="9"/>
      <c r="T121" s="7">
        <f t="shared" si="30"/>
        <v>850.5</v>
      </c>
      <c r="U121" s="10">
        <f>SUM(B121*T121)</f>
        <v>14458.5</v>
      </c>
      <c r="V121" s="18">
        <v>425.25</v>
      </c>
      <c r="W121" s="9">
        <f t="shared" si="43"/>
        <v>7229.25</v>
      </c>
      <c r="X121" s="10" t="s">
        <v>175</v>
      </c>
      <c r="Y121" s="9"/>
      <c r="Z121" s="10"/>
      <c r="AA121" s="9"/>
      <c r="AB121" s="9"/>
      <c r="AD121" s="10"/>
      <c r="AE121" s="10"/>
      <c r="AF121" s="10"/>
      <c r="AG121" s="10"/>
      <c r="AI121" s="46"/>
      <c r="AJ121" s="46"/>
      <c r="AK121" s="46"/>
      <c r="AL121" s="46"/>
      <c r="AM121" s="46"/>
      <c r="AN121" s="9"/>
      <c r="AO121" s="10"/>
      <c r="AP121" s="9"/>
      <c r="AQ121" s="9"/>
      <c r="AR121" s="10"/>
      <c r="AS121" s="9">
        <v>1444.5</v>
      </c>
      <c r="AT121" s="10">
        <f t="shared" si="46"/>
        <v>24556.5</v>
      </c>
      <c r="AU121" s="9">
        <v>656.58</v>
      </c>
      <c r="AV121" s="7">
        <f t="shared" si="47"/>
        <v>11161.86</v>
      </c>
      <c r="AW121" s="11" t="s">
        <v>181</v>
      </c>
      <c r="AX121" s="45">
        <f t="shared" si="31"/>
        <v>425.25</v>
      </c>
    </row>
    <row r="122" spans="1:50" ht="30" customHeight="1" x14ac:dyDescent="0.2">
      <c r="A122" s="29">
        <v>120</v>
      </c>
      <c r="B122" s="37">
        <v>8</v>
      </c>
      <c r="C122" s="37" t="s">
        <v>64</v>
      </c>
      <c r="D122" s="82" t="s">
        <v>141</v>
      </c>
      <c r="E122" s="9"/>
      <c r="F122" s="10"/>
      <c r="G122" s="9"/>
      <c r="H122" s="9"/>
      <c r="I122" s="10"/>
      <c r="J122" s="9" t="s">
        <v>172</v>
      </c>
      <c r="K122" s="9" t="s">
        <v>172</v>
      </c>
      <c r="L122" s="9" t="s">
        <v>172</v>
      </c>
      <c r="M122" s="9" t="s">
        <v>172</v>
      </c>
      <c r="O122" s="9"/>
      <c r="P122" s="10"/>
      <c r="Q122" s="9"/>
      <c r="R122" s="9"/>
      <c r="T122" s="7">
        <f t="shared" si="30"/>
        <v>127.44</v>
      </c>
      <c r="U122" s="10">
        <f t="shared" ref="U122:U151" si="48">T122*B122</f>
        <v>1019.52</v>
      </c>
      <c r="V122" s="18">
        <v>63.72</v>
      </c>
      <c r="W122" s="9">
        <f t="shared" si="43"/>
        <v>509.76</v>
      </c>
      <c r="X122" s="10" t="s">
        <v>175</v>
      </c>
      <c r="Y122" s="9"/>
      <c r="Z122" s="10"/>
      <c r="AA122" s="9"/>
      <c r="AB122" s="9"/>
      <c r="AD122" s="10"/>
      <c r="AE122" s="10"/>
      <c r="AF122" s="10"/>
      <c r="AG122" s="10"/>
      <c r="AI122" s="46"/>
      <c r="AJ122" s="46"/>
      <c r="AK122" s="46"/>
      <c r="AL122" s="46"/>
      <c r="AM122" s="46"/>
      <c r="AN122" s="9"/>
      <c r="AO122" s="10"/>
      <c r="AP122" s="9"/>
      <c r="AQ122" s="9"/>
      <c r="AR122" s="10"/>
      <c r="AS122" s="9">
        <v>207.3</v>
      </c>
      <c r="AT122" s="10">
        <f t="shared" si="46"/>
        <v>1658.4</v>
      </c>
      <c r="AU122" s="9">
        <v>94.2</v>
      </c>
      <c r="AV122" s="7">
        <f t="shared" si="47"/>
        <v>753.6</v>
      </c>
      <c r="AW122" s="11" t="s">
        <v>181</v>
      </c>
      <c r="AX122" s="45">
        <f t="shared" si="31"/>
        <v>63.72</v>
      </c>
    </row>
    <row r="123" spans="1:50" ht="30" customHeight="1" x14ac:dyDescent="0.2">
      <c r="A123" s="29">
        <v>121</v>
      </c>
      <c r="B123" s="37">
        <v>12</v>
      </c>
      <c r="C123" s="37" t="s">
        <v>64</v>
      </c>
      <c r="D123" s="82" t="s">
        <v>127</v>
      </c>
      <c r="E123" s="9"/>
      <c r="F123" s="10"/>
      <c r="G123" s="9"/>
      <c r="H123" s="9"/>
      <c r="I123" s="10"/>
      <c r="J123" s="9" t="s">
        <v>172</v>
      </c>
      <c r="K123" s="9" t="s">
        <v>172</v>
      </c>
      <c r="L123" s="9" t="s">
        <v>172</v>
      </c>
      <c r="M123" s="9" t="s">
        <v>172</v>
      </c>
      <c r="O123" s="9"/>
      <c r="P123" s="10"/>
      <c r="Q123" s="9"/>
      <c r="R123" s="9"/>
      <c r="T123" s="7">
        <f t="shared" si="30"/>
        <v>285.06</v>
      </c>
      <c r="U123" s="10">
        <f t="shared" si="48"/>
        <v>3420.7200000000003</v>
      </c>
      <c r="V123" s="18">
        <v>142.53</v>
      </c>
      <c r="W123" s="9">
        <f t="shared" si="43"/>
        <v>1710.3600000000001</v>
      </c>
      <c r="X123" s="10" t="s">
        <v>175</v>
      </c>
      <c r="Y123" s="9"/>
      <c r="Z123" s="10"/>
      <c r="AA123" s="9"/>
      <c r="AB123" s="9"/>
      <c r="AD123" s="10"/>
      <c r="AE123" s="10"/>
      <c r="AF123" s="10"/>
      <c r="AG123" s="10"/>
      <c r="AI123" s="46"/>
      <c r="AJ123" s="46"/>
      <c r="AK123" s="46"/>
      <c r="AL123" s="46"/>
      <c r="AM123" s="46"/>
      <c r="AN123" s="9"/>
      <c r="AO123" s="10"/>
      <c r="AP123" s="9"/>
      <c r="AQ123" s="9"/>
      <c r="AR123" s="10"/>
      <c r="AS123" s="9">
        <v>1405.8</v>
      </c>
      <c r="AT123" s="10">
        <f t="shared" si="46"/>
        <v>16869.599999999999</v>
      </c>
      <c r="AU123" s="9">
        <v>638.94000000000005</v>
      </c>
      <c r="AV123" s="7">
        <f t="shared" si="47"/>
        <v>7667.2800000000007</v>
      </c>
      <c r="AW123" s="11" t="s">
        <v>181</v>
      </c>
      <c r="AX123" s="45">
        <f t="shared" si="31"/>
        <v>142.53</v>
      </c>
    </row>
    <row r="124" spans="1:50" ht="30" customHeight="1" x14ac:dyDescent="0.2">
      <c r="A124" s="29">
        <v>122</v>
      </c>
      <c r="B124" s="37">
        <v>50</v>
      </c>
      <c r="C124" s="37" t="s">
        <v>64</v>
      </c>
      <c r="D124" s="82" t="s">
        <v>128</v>
      </c>
      <c r="E124" s="9"/>
      <c r="F124" s="10"/>
      <c r="G124" s="9"/>
      <c r="H124" s="9"/>
      <c r="I124" s="10"/>
      <c r="J124" s="9" t="s">
        <v>172</v>
      </c>
      <c r="K124" s="9" t="s">
        <v>172</v>
      </c>
      <c r="L124" s="9" t="s">
        <v>172</v>
      </c>
      <c r="M124" s="9" t="s">
        <v>172</v>
      </c>
      <c r="O124" s="9"/>
      <c r="P124" s="10"/>
      <c r="Q124" s="9"/>
      <c r="R124" s="9"/>
      <c r="T124" s="7">
        <f t="shared" si="30"/>
        <v>786.9</v>
      </c>
      <c r="U124" s="10">
        <f t="shared" si="48"/>
        <v>39345</v>
      </c>
      <c r="V124" s="18">
        <v>393.45</v>
      </c>
      <c r="W124" s="9">
        <f t="shared" si="43"/>
        <v>19672.5</v>
      </c>
      <c r="X124" s="10" t="s">
        <v>175</v>
      </c>
      <c r="Y124" s="9"/>
      <c r="Z124" s="10"/>
      <c r="AA124" s="9"/>
      <c r="AB124" s="9"/>
      <c r="AD124" s="10"/>
      <c r="AE124" s="10"/>
      <c r="AF124" s="10"/>
      <c r="AG124" s="10"/>
      <c r="AI124" s="46"/>
      <c r="AJ124" s="46"/>
      <c r="AK124" s="46"/>
      <c r="AL124" s="46"/>
      <c r="AM124" s="46"/>
      <c r="AN124" s="9"/>
      <c r="AO124" s="10"/>
      <c r="AP124" s="9"/>
      <c r="AQ124" s="9"/>
      <c r="AR124" s="10"/>
      <c r="AS124" s="9">
        <v>1336.8</v>
      </c>
      <c r="AT124" s="10">
        <f t="shared" si="46"/>
        <v>66840</v>
      </c>
      <c r="AU124" s="9">
        <v>607.62</v>
      </c>
      <c r="AV124" s="7">
        <f t="shared" si="47"/>
        <v>30381</v>
      </c>
      <c r="AW124" s="11" t="s">
        <v>181</v>
      </c>
      <c r="AX124" s="45">
        <f t="shared" si="31"/>
        <v>393.45</v>
      </c>
    </row>
    <row r="125" spans="1:50" ht="30" customHeight="1" x14ac:dyDescent="0.2">
      <c r="A125" s="29">
        <v>123</v>
      </c>
      <c r="B125" s="37">
        <v>10</v>
      </c>
      <c r="C125" s="37" t="s">
        <v>64</v>
      </c>
      <c r="D125" s="83" t="s">
        <v>129</v>
      </c>
      <c r="E125" s="9"/>
      <c r="F125" s="10"/>
      <c r="G125" s="9"/>
      <c r="H125" s="9"/>
      <c r="I125" s="10"/>
      <c r="J125" s="9" t="s">
        <v>172</v>
      </c>
      <c r="K125" s="9" t="s">
        <v>172</v>
      </c>
      <c r="L125" s="9" t="s">
        <v>172</v>
      </c>
      <c r="M125" s="9" t="s">
        <v>172</v>
      </c>
      <c r="O125" s="9"/>
      <c r="P125" s="10"/>
      <c r="Q125" s="9"/>
      <c r="R125" s="9"/>
      <c r="T125" s="7">
        <f t="shared" si="30"/>
        <v>387</v>
      </c>
      <c r="U125" s="10">
        <f t="shared" si="48"/>
        <v>3870</v>
      </c>
      <c r="V125" s="18">
        <v>193.5</v>
      </c>
      <c r="W125" s="9">
        <f t="shared" si="43"/>
        <v>1935</v>
      </c>
      <c r="X125" s="10" t="s">
        <v>175</v>
      </c>
      <c r="Y125" s="9"/>
      <c r="Z125" s="10"/>
      <c r="AA125" s="9"/>
      <c r="AB125" s="9"/>
      <c r="AD125" s="10"/>
      <c r="AE125" s="10"/>
      <c r="AF125" s="10"/>
      <c r="AG125" s="10"/>
      <c r="AI125" s="46"/>
      <c r="AJ125" s="46"/>
      <c r="AK125" s="46"/>
      <c r="AL125" s="46"/>
      <c r="AM125" s="46"/>
      <c r="AN125" s="9"/>
      <c r="AO125" s="10"/>
      <c r="AP125" s="9"/>
      <c r="AQ125" s="9"/>
      <c r="AR125" s="10"/>
      <c r="AS125" s="9">
        <v>628.79999999999995</v>
      </c>
      <c r="AT125" s="10">
        <f t="shared" si="46"/>
        <v>6288</v>
      </c>
      <c r="AU125" s="9">
        <v>285.83999999999997</v>
      </c>
      <c r="AV125" s="7">
        <f t="shared" si="47"/>
        <v>2858.3999999999996</v>
      </c>
      <c r="AW125" s="11" t="s">
        <v>181</v>
      </c>
      <c r="AX125" s="45">
        <f t="shared" si="31"/>
        <v>193.5</v>
      </c>
    </row>
    <row r="126" spans="1:50" ht="30" customHeight="1" x14ac:dyDescent="0.2">
      <c r="A126" s="29">
        <v>124</v>
      </c>
      <c r="B126" s="37">
        <v>4</v>
      </c>
      <c r="C126" s="37" t="s">
        <v>64</v>
      </c>
      <c r="D126" s="82" t="s">
        <v>130</v>
      </c>
      <c r="E126" s="9"/>
      <c r="F126" s="10"/>
      <c r="G126" s="9"/>
      <c r="H126" s="9"/>
      <c r="I126" s="10"/>
      <c r="J126" s="9" t="s">
        <v>172</v>
      </c>
      <c r="K126" s="9" t="s">
        <v>172</v>
      </c>
      <c r="L126" s="9" t="s">
        <v>172</v>
      </c>
      <c r="M126" s="9" t="s">
        <v>172</v>
      </c>
      <c r="O126" s="9"/>
      <c r="P126" s="10"/>
      <c r="Q126" s="9"/>
      <c r="R126" s="9"/>
      <c r="T126" s="7">
        <f t="shared" si="30"/>
        <v>325.89999999999998</v>
      </c>
      <c r="U126" s="10">
        <f t="shared" si="48"/>
        <v>1303.5999999999999</v>
      </c>
      <c r="V126" s="18">
        <v>162.94999999999999</v>
      </c>
      <c r="W126" s="9">
        <f t="shared" si="43"/>
        <v>651.79999999999995</v>
      </c>
      <c r="X126" s="10" t="s">
        <v>175</v>
      </c>
      <c r="Y126" s="9"/>
      <c r="Z126" s="10"/>
      <c r="AA126" s="9"/>
      <c r="AB126" s="9"/>
      <c r="AD126" s="10"/>
      <c r="AE126" s="10"/>
      <c r="AF126" s="10"/>
      <c r="AG126" s="10"/>
      <c r="AI126" s="46"/>
      <c r="AJ126" s="46"/>
      <c r="AK126" s="46"/>
      <c r="AL126" s="46"/>
      <c r="AM126" s="46"/>
      <c r="AN126" s="9"/>
      <c r="AO126" s="10"/>
      <c r="AP126" s="9"/>
      <c r="AQ126" s="9"/>
      <c r="AR126" s="10"/>
      <c r="AS126" s="9">
        <v>529.5</v>
      </c>
      <c r="AT126" s="10">
        <f t="shared" si="46"/>
        <v>2118</v>
      </c>
      <c r="AU126" s="9">
        <v>240.66</v>
      </c>
      <c r="AV126" s="7">
        <f t="shared" si="47"/>
        <v>962.64</v>
      </c>
      <c r="AW126" s="11" t="s">
        <v>181</v>
      </c>
      <c r="AX126" s="45">
        <f t="shared" si="31"/>
        <v>162.94999999999999</v>
      </c>
    </row>
    <row r="127" spans="1:50" ht="30" customHeight="1" x14ac:dyDescent="0.2">
      <c r="A127" s="29">
        <v>149</v>
      </c>
      <c r="B127" s="37">
        <v>11</v>
      </c>
      <c r="C127" s="37" t="s">
        <v>64</v>
      </c>
      <c r="D127" s="84" t="s">
        <v>144</v>
      </c>
      <c r="E127" s="9"/>
      <c r="F127" s="10"/>
      <c r="G127" s="9"/>
      <c r="H127" s="9"/>
      <c r="I127" s="10"/>
      <c r="J127" s="9" t="s">
        <v>172</v>
      </c>
      <c r="K127" s="9" t="s">
        <v>172</v>
      </c>
      <c r="L127" s="9" t="s">
        <v>172</v>
      </c>
      <c r="M127" s="9" t="s">
        <v>172</v>
      </c>
      <c r="O127" s="9"/>
      <c r="P127" s="10"/>
      <c r="Q127" s="9"/>
      <c r="R127" s="9"/>
      <c r="T127" s="7">
        <f t="shared" si="30"/>
        <v>266.64</v>
      </c>
      <c r="U127" s="10">
        <f t="shared" si="48"/>
        <v>2933.04</v>
      </c>
      <c r="V127" s="18">
        <v>133.32</v>
      </c>
      <c r="W127" s="9">
        <f t="shared" si="43"/>
        <v>1466.52</v>
      </c>
      <c r="X127" s="10" t="s">
        <v>176</v>
      </c>
      <c r="Y127" s="9"/>
      <c r="Z127" s="10"/>
      <c r="AA127" s="9"/>
      <c r="AB127" s="9"/>
      <c r="AD127" s="10"/>
      <c r="AE127" s="10"/>
      <c r="AF127" s="10"/>
      <c r="AG127" s="10"/>
      <c r="AI127" s="46"/>
      <c r="AJ127" s="46"/>
      <c r="AK127" s="46"/>
      <c r="AL127" s="46"/>
      <c r="AM127" s="46"/>
      <c r="AN127" s="9"/>
      <c r="AO127" s="10"/>
      <c r="AP127" s="9"/>
      <c r="AQ127" s="9"/>
      <c r="AR127" s="10"/>
      <c r="AS127" s="9">
        <v>384.3</v>
      </c>
      <c r="AT127" s="10">
        <f t="shared" si="46"/>
        <v>4227.3</v>
      </c>
      <c r="AU127" s="9">
        <v>174.6</v>
      </c>
      <c r="AV127" s="7">
        <f t="shared" si="47"/>
        <v>1920.6</v>
      </c>
      <c r="AW127" s="11" t="s">
        <v>181</v>
      </c>
      <c r="AX127" s="45">
        <f t="shared" si="31"/>
        <v>133.32</v>
      </c>
    </row>
    <row r="128" spans="1:50" ht="30" customHeight="1" x14ac:dyDescent="0.2">
      <c r="A128" s="29">
        <v>125</v>
      </c>
      <c r="B128" s="37">
        <v>13</v>
      </c>
      <c r="C128" s="37" t="s">
        <v>131</v>
      </c>
      <c r="D128" s="29" t="s">
        <v>132</v>
      </c>
      <c r="E128" s="9"/>
      <c r="F128" s="10"/>
      <c r="G128" s="9"/>
      <c r="H128" s="9"/>
      <c r="I128" s="10"/>
      <c r="J128" s="9">
        <v>18.559999999999999</v>
      </c>
      <c r="K128" s="10">
        <f>J128*B128</f>
        <v>241.27999999999997</v>
      </c>
      <c r="L128" s="9">
        <v>11.32</v>
      </c>
      <c r="M128" s="9">
        <f>L128*B128</f>
        <v>147.16</v>
      </c>
      <c r="O128" s="9"/>
      <c r="P128" s="10"/>
      <c r="Q128" s="9">
        <v>7.88</v>
      </c>
      <c r="R128" s="9">
        <f>Q128*B128</f>
        <v>102.44</v>
      </c>
      <c r="T128" s="7">
        <f t="shared" si="30"/>
        <v>15.38</v>
      </c>
      <c r="U128" s="10">
        <f t="shared" si="48"/>
        <v>199.94</v>
      </c>
      <c r="V128" s="18">
        <v>7.69</v>
      </c>
      <c r="W128" s="9">
        <f t="shared" si="43"/>
        <v>99.97</v>
      </c>
      <c r="X128" s="10" t="s">
        <v>175</v>
      </c>
      <c r="Y128" s="9"/>
      <c r="Z128" s="10"/>
      <c r="AA128" s="9"/>
      <c r="AB128" s="9"/>
      <c r="AD128" s="10"/>
      <c r="AE128" s="10"/>
      <c r="AF128" s="10"/>
      <c r="AG128" s="10"/>
      <c r="AI128" s="48">
        <v>23.73</v>
      </c>
      <c r="AJ128" s="48">
        <f t="shared" ref="AJ128:AJ150" si="49">AI128*B128</f>
        <v>308.49</v>
      </c>
      <c r="AK128" s="48">
        <v>14.24</v>
      </c>
      <c r="AL128" s="48">
        <f t="shared" ref="AL128:AL151" si="50">AK128*B128</f>
        <v>185.12</v>
      </c>
      <c r="AM128" s="48"/>
      <c r="AN128" s="9"/>
      <c r="AO128" s="10"/>
      <c r="AP128" s="9"/>
      <c r="AQ128" s="9"/>
      <c r="AR128" s="10"/>
      <c r="AS128" s="9">
        <v>11.85</v>
      </c>
      <c r="AT128" s="10">
        <f t="shared" si="46"/>
        <v>154.04999999999998</v>
      </c>
      <c r="AU128" s="55">
        <v>4.9000000000000004</v>
      </c>
      <c r="AV128" s="7">
        <f t="shared" si="47"/>
        <v>63.7</v>
      </c>
      <c r="AW128" s="10" t="s">
        <v>181</v>
      </c>
      <c r="AX128" s="45">
        <f t="shared" si="31"/>
        <v>4.9000000000000004</v>
      </c>
    </row>
    <row r="129" spans="1:50" ht="30" customHeight="1" x14ac:dyDescent="0.2">
      <c r="A129" s="29">
        <v>126</v>
      </c>
      <c r="B129" s="31">
        <v>6</v>
      </c>
      <c r="C129" s="31" t="s">
        <v>64</v>
      </c>
      <c r="D129" s="32" t="s">
        <v>133</v>
      </c>
      <c r="E129" s="9"/>
      <c r="F129" s="10"/>
      <c r="G129" s="9"/>
      <c r="H129" s="9"/>
      <c r="I129" s="10"/>
      <c r="J129" s="9">
        <v>40.92</v>
      </c>
      <c r="K129" s="10">
        <f>J129*B129</f>
        <v>245.52</v>
      </c>
      <c r="L129" s="9">
        <v>24.95</v>
      </c>
      <c r="M129" s="9">
        <f>L129*B129</f>
        <v>149.69999999999999</v>
      </c>
      <c r="O129" s="9"/>
      <c r="P129" s="10"/>
      <c r="Q129" s="9">
        <v>21.18</v>
      </c>
      <c r="R129" s="9">
        <f>Q129*B129</f>
        <v>127.08</v>
      </c>
      <c r="T129" s="7">
        <f t="shared" si="30"/>
        <v>37</v>
      </c>
      <c r="U129" s="10">
        <f t="shared" si="48"/>
        <v>222</v>
      </c>
      <c r="V129" s="18">
        <v>18.5</v>
      </c>
      <c r="W129" s="9">
        <f t="shared" si="43"/>
        <v>111</v>
      </c>
      <c r="X129" s="10" t="s">
        <v>176</v>
      </c>
      <c r="Y129" s="9"/>
      <c r="Z129" s="10"/>
      <c r="AA129" s="9"/>
      <c r="AB129" s="9"/>
      <c r="AD129" s="10"/>
      <c r="AE129" s="10"/>
      <c r="AF129" s="10"/>
      <c r="AG129" s="10"/>
      <c r="AI129" s="48">
        <v>33.049999999999997</v>
      </c>
      <c r="AJ129" s="48">
        <f t="shared" si="49"/>
        <v>198.29999999999998</v>
      </c>
      <c r="AK129" s="48">
        <v>19.829999999999998</v>
      </c>
      <c r="AL129" s="48">
        <f t="shared" si="50"/>
        <v>118.97999999999999</v>
      </c>
      <c r="AM129" s="48"/>
      <c r="AN129" s="9"/>
      <c r="AO129" s="10"/>
      <c r="AP129" s="9">
        <v>20.94</v>
      </c>
      <c r="AQ129" s="9">
        <f>AP129*B129</f>
        <v>125.64000000000001</v>
      </c>
      <c r="AR129" s="10"/>
      <c r="AS129" s="9">
        <v>42</v>
      </c>
      <c r="AT129" s="10">
        <f t="shared" si="46"/>
        <v>252</v>
      </c>
      <c r="AU129" s="55">
        <v>17.78</v>
      </c>
      <c r="AV129" s="7">
        <f t="shared" si="47"/>
        <v>106.68</v>
      </c>
      <c r="AW129" s="10" t="s">
        <v>182</v>
      </c>
      <c r="AX129" s="45">
        <f t="shared" si="31"/>
        <v>17.78</v>
      </c>
    </row>
    <row r="130" spans="1:50" ht="39.950000000000003" customHeight="1" x14ac:dyDescent="0.2">
      <c r="A130" s="29">
        <v>128</v>
      </c>
      <c r="B130" s="31">
        <v>25</v>
      </c>
      <c r="C130" s="31" t="s">
        <v>9</v>
      </c>
      <c r="D130" s="82" t="s">
        <v>148</v>
      </c>
      <c r="E130" s="9"/>
      <c r="F130" s="10"/>
      <c r="G130" s="9"/>
      <c r="H130" s="9"/>
      <c r="I130" s="10"/>
      <c r="J130" s="9">
        <v>5.4</v>
      </c>
      <c r="K130" s="10">
        <f>J130*B130</f>
        <v>135</v>
      </c>
      <c r="L130" s="9">
        <v>2.95</v>
      </c>
      <c r="M130" s="9">
        <f>L130*B130</f>
        <v>73.75</v>
      </c>
      <c r="O130" s="9"/>
      <c r="P130" s="10"/>
      <c r="Q130" s="9"/>
      <c r="R130" s="9"/>
      <c r="T130" s="7">
        <f t="shared" si="30"/>
        <v>4.0599999999999996</v>
      </c>
      <c r="U130" s="10">
        <f t="shared" si="48"/>
        <v>101.49999999999999</v>
      </c>
      <c r="V130" s="8">
        <v>2.0299999999999998</v>
      </c>
      <c r="W130" s="9">
        <f t="shared" si="43"/>
        <v>50.749999999999993</v>
      </c>
      <c r="X130" s="10" t="s">
        <v>176</v>
      </c>
      <c r="Y130" s="9"/>
      <c r="Z130" s="10"/>
      <c r="AA130" s="9"/>
      <c r="AB130" s="9"/>
      <c r="AD130" s="10"/>
      <c r="AE130" s="10"/>
      <c r="AF130" s="10"/>
      <c r="AG130" s="10"/>
      <c r="AI130" s="48">
        <v>3.08</v>
      </c>
      <c r="AJ130" s="48">
        <f t="shared" si="49"/>
        <v>77</v>
      </c>
      <c r="AK130" s="49">
        <v>1.85</v>
      </c>
      <c r="AL130" s="48">
        <f t="shared" si="50"/>
        <v>46.25</v>
      </c>
      <c r="AM130" s="48"/>
      <c r="AN130" s="9"/>
      <c r="AO130" s="10"/>
      <c r="AP130" s="9">
        <v>4.4800000000000004</v>
      </c>
      <c r="AQ130" s="9">
        <f>AP130*B130</f>
        <v>112.00000000000001</v>
      </c>
      <c r="AR130" s="10"/>
      <c r="AS130" s="9">
        <v>5.45</v>
      </c>
      <c r="AT130" s="10">
        <f t="shared" si="46"/>
        <v>136.25</v>
      </c>
      <c r="AU130" s="9">
        <v>2.48</v>
      </c>
      <c r="AV130" s="7">
        <f t="shared" si="47"/>
        <v>62</v>
      </c>
      <c r="AW130" s="10" t="s">
        <v>186</v>
      </c>
      <c r="AX130" s="45">
        <f t="shared" si="31"/>
        <v>1.85</v>
      </c>
    </row>
    <row r="131" spans="1:50" ht="39.950000000000003" customHeight="1" x14ac:dyDescent="0.2">
      <c r="A131" s="29">
        <v>129</v>
      </c>
      <c r="B131" s="41">
        <v>10</v>
      </c>
      <c r="C131" s="31" t="s">
        <v>9</v>
      </c>
      <c r="D131" s="82" t="s">
        <v>149</v>
      </c>
      <c r="E131" s="65"/>
      <c r="F131" s="47"/>
      <c r="G131" s="47"/>
      <c r="H131" s="47"/>
      <c r="I131" s="47"/>
      <c r="J131" s="65">
        <v>5.4</v>
      </c>
      <c r="K131" s="47">
        <f>J131*B131</f>
        <v>54</v>
      </c>
      <c r="L131" s="47">
        <v>2.95</v>
      </c>
      <c r="M131" s="47">
        <f>L131*B131</f>
        <v>29.5</v>
      </c>
      <c r="O131" s="65"/>
      <c r="P131" s="47"/>
      <c r="Q131" s="47"/>
      <c r="R131" s="47"/>
      <c r="T131" s="7">
        <f t="shared" si="30"/>
        <v>5.66</v>
      </c>
      <c r="U131" s="10">
        <f t="shared" si="48"/>
        <v>56.6</v>
      </c>
      <c r="V131" s="45">
        <v>2.83</v>
      </c>
      <c r="W131" s="9">
        <f t="shared" si="43"/>
        <v>28.3</v>
      </c>
      <c r="X131" s="47" t="s">
        <v>176</v>
      </c>
      <c r="Y131" s="65"/>
      <c r="Z131" s="47"/>
      <c r="AA131" s="47"/>
      <c r="AB131" s="47"/>
      <c r="AD131" s="10"/>
      <c r="AE131" s="10"/>
      <c r="AF131" s="10"/>
      <c r="AG131" s="10"/>
      <c r="AI131" s="48">
        <v>3.17</v>
      </c>
      <c r="AJ131" s="48">
        <f t="shared" si="49"/>
        <v>31.7</v>
      </c>
      <c r="AK131" s="49">
        <v>1.9</v>
      </c>
      <c r="AL131" s="48">
        <f t="shared" si="50"/>
        <v>19</v>
      </c>
      <c r="AM131" s="48"/>
      <c r="AN131" s="65"/>
      <c r="AO131" s="47"/>
      <c r="AP131" s="47">
        <v>4.5999999999999996</v>
      </c>
      <c r="AQ131" s="47">
        <f>AP131*B131</f>
        <v>46</v>
      </c>
      <c r="AR131" s="47"/>
      <c r="AS131" s="65">
        <v>5.61</v>
      </c>
      <c r="AT131" s="10">
        <f t="shared" si="46"/>
        <v>56.1</v>
      </c>
      <c r="AU131" s="47">
        <v>2.5499999999999998</v>
      </c>
      <c r="AV131" s="7">
        <f t="shared" si="47"/>
        <v>25.5</v>
      </c>
      <c r="AW131" s="10" t="s">
        <v>186</v>
      </c>
      <c r="AX131" s="45">
        <f t="shared" si="31"/>
        <v>1.9</v>
      </c>
    </row>
    <row r="132" spans="1:50" ht="39.950000000000003" customHeight="1" x14ac:dyDescent="0.2">
      <c r="A132" s="29">
        <v>130</v>
      </c>
      <c r="B132" s="41">
        <v>10</v>
      </c>
      <c r="C132" s="31" t="s">
        <v>9</v>
      </c>
      <c r="D132" s="82" t="s">
        <v>150</v>
      </c>
      <c r="E132" s="65"/>
      <c r="F132" s="47"/>
      <c r="G132" s="47"/>
      <c r="H132" s="47"/>
      <c r="I132" s="47"/>
      <c r="J132" s="65">
        <v>5.4</v>
      </c>
      <c r="K132" s="47">
        <f>J132*B132</f>
        <v>54</v>
      </c>
      <c r="L132" s="47">
        <v>2.95</v>
      </c>
      <c r="M132" s="47">
        <f>L132*B132</f>
        <v>29.5</v>
      </c>
      <c r="O132" s="65"/>
      <c r="P132" s="47"/>
      <c r="Q132" s="47"/>
      <c r="R132" s="47"/>
      <c r="T132" s="7">
        <f t="shared" ref="T132:T150" si="51">SUM(V132/0.5)</f>
        <v>4.0599999999999996</v>
      </c>
      <c r="U132" s="10">
        <f t="shared" si="48"/>
        <v>40.599999999999994</v>
      </c>
      <c r="V132" s="45">
        <v>2.0299999999999998</v>
      </c>
      <c r="W132" s="9">
        <f t="shared" si="43"/>
        <v>20.299999999999997</v>
      </c>
      <c r="X132" s="47" t="s">
        <v>176</v>
      </c>
      <c r="Y132" s="65"/>
      <c r="Z132" s="47"/>
      <c r="AA132" s="47"/>
      <c r="AB132" s="47"/>
      <c r="AD132" s="10"/>
      <c r="AE132" s="10"/>
      <c r="AF132" s="10"/>
      <c r="AG132" s="10"/>
      <c r="AI132" s="48">
        <v>3.08</v>
      </c>
      <c r="AJ132" s="48">
        <f t="shared" si="49"/>
        <v>30.8</v>
      </c>
      <c r="AK132" s="49">
        <v>1.85</v>
      </c>
      <c r="AL132" s="48">
        <f t="shared" si="50"/>
        <v>18.5</v>
      </c>
      <c r="AM132" s="48"/>
      <c r="AN132" s="65"/>
      <c r="AO132" s="47"/>
      <c r="AP132" s="47">
        <v>2.2999999999999998</v>
      </c>
      <c r="AQ132" s="47">
        <f>AP132*B132</f>
        <v>23</v>
      </c>
      <c r="AR132" s="47"/>
      <c r="AS132" s="65">
        <v>5.45</v>
      </c>
      <c r="AT132" s="10">
        <f t="shared" si="46"/>
        <v>54.5</v>
      </c>
      <c r="AU132" s="47">
        <v>2.48</v>
      </c>
      <c r="AV132" s="7">
        <f t="shared" si="47"/>
        <v>24.8</v>
      </c>
      <c r="AW132" s="10" t="s">
        <v>186</v>
      </c>
      <c r="AX132" s="45">
        <f t="shared" ref="AX132:AX150" si="52">MIN(D132:AW132)</f>
        <v>1.85</v>
      </c>
    </row>
    <row r="133" spans="1:50" ht="39.950000000000003" customHeight="1" x14ac:dyDescent="0.2">
      <c r="A133" s="29">
        <v>131</v>
      </c>
      <c r="B133" s="41">
        <v>15</v>
      </c>
      <c r="C133" s="31" t="s">
        <v>9</v>
      </c>
      <c r="D133" s="82" t="s">
        <v>151</v>
      </c>
      <c r="E133" s="65"/>
      <c r="F133" s="47"/>
      <c r="G133" s="47"/>
      <c r="H133" s="47"/>
      <c r="I133" s="47"/>
      <c r="J133" s="65" t="s">
        <v>172</v>
      </c>
      <c r="K133" s="65" t="s">
        <v>172</v>
      </c>
      <c r="L133" s="65" t="s">
        <v>172</v>
      </c>
      <c r="M133" s="65" t="s">
        <v>172</v>
      </c>
      <c r="O133" s="65"/>
      <c r="P133" s="47"/>
      <c r="Q133" s="47"/>
      <c r="R133" s="47"/>
      <c r="T133" s="7">
        <f t="shared" si="51"/>
        <v>4.0599999999999996</v>
      </c>
      <c r="U133" s="10">
        <f t="shared" si="48"/>
        <v>60.899999999999991</v>
      </c>
      <c r="V133" s="45">
        <v>2.0299999999999998</v>
      </c>
      <c r="W133" s="9">
        <f t="shared" si="43"/>
        <v>30.449999999999996</v>
      </c>
      <c r="X133" s="47" t="s">
        <v>176</v>
      </c>
      <c r="Y133" s="65"/>
      <c r="Z133" s="47"/>
      <c r="AA133" s="47"/>
      <c r="AB133" s="47"/>
      <c r="AD133" s="10"/>
      <c r="AE133" s="10"/>
      <c r="AF133" s="10"/>
      <c r="AG133" s="10"/>
      <c r="AI133" s="48">
        <v>3.08</v>
      </c>
      <c r="AJ133" s="48">
        <f t="shared" si="49"/>
        <v>46.2</v>
      </c>
      <c r="AK133" s="49">
        <v>1.85</v>
      </c>
      <c r="AL133" s="48">
        <f t="shared" si="50"/>
        <v>27.75</v>
      </c>
      <c r="AM133" s="48"/>
      <c r="AN133" s="65"/>
      <c r="AO133" s="47"/>
      <c r="AP133" s="47"/>
      <c r="AQ133" s="47"/>
      <c r="AR133" s="47"/>
      <c r="AS133" s="65">
        <v>5.45</v>
      </c>
      <c r="AT133" s="10">
        <f t="shared" si="46"/>
        <v>81.75</v>
      </c>
      <c r="AU133" s="47">
        <v>2.48</v>
      </c>
      <c r="AV133" s="7">
        <f t="shared" si="47"/>
        <v>37.200000000000003</v>
      </c>
      <c r="AW133" s="10" t="s">
        <v>186</v>
      </c>
      <c r="AX133" s="45">
        <f t="shared" si="52"/>
        <v>1.85</v>
      </c>
    </row>
    <row r="134" spans="1:50" ht="39.950000000000003" customHeight="1" x14ac:dyDescent="0.2">
      <c r="A134" s="29">
        <v>132</v>
      </c>
      <c r="B134" s="41">
        <v>30</v>
      </c>
      <c r="C134" s="31" t="s">
        <v>9</v>
      </c>
      <c r="D134" s="82" t="s">
        <v>152</v>
      </c>
      <c r="E134" s="65"/>
      <c r="F134" s="47"/>
      <c r="G134" s="47"/>
      <c r="H134" s="47"/>
      <c r="I134" s="47"/>
      <c r="J134" s="65">
        <v>4.22</v>
      </c>
      <c r="K134" s="47">
        <f>B134*J134</f>
        <v>126.6</v>
      </c>
      <c r="L134" s="47">
        <v>2.25</v>
      </c>
      <c r="M134" s="47">
        <f>L134*B134</f>
        <v>67.5</v>
      </c>
      <c r="O134" s="65"/>
      <c r="P134" s="47"/>
      <c r="Q134" s="47"/>
      <c r="R134" s="47"/>
      <c r="T134" s="7">
        <f t="shared" si="51"/>
        <v>3.18</v>
      </c>
      <c r="U134" s="10">
        <f t="shared" si="48"/>
        <v>95.4</v>
      </c>
      <c r="V134" s="45">
        <v>1.59</v>
      </c>
      <c r="W134" s="9">
        <f t="shared" si="43"/>
        <v>47.7</v>
      </c>
      <c r="X134" s="47" t="s">
        <v>176</v>
      </c>
      <c r="Y134" s="65"/>
      <c r="Z134" s="47"/>
      <c r="AA134" s="47"/>
      <c r="AB134" s="47"/>
      <c r="AD134" s="10"/>
      <c r="AE134" s="10"/>
      <c r="AF134" s="10"/>
      <c r="AG134" s="10"/>
      <c r="AI134" s="48">
        <v>2.35</v>
      </c>
      <c r="AJ134" s="48">
        <f t="shared" si="49"/>
        <v>70.5</v>
      </c>
      <c r="AK134" s="49">
        <v>1.41</v>
      </c>
      <c r="AL134" s="48">
        <f t="shared" si="50"/>
        <v>42.3</v>
      </c>
      <c r="AM134" s="48"/>
      <c r="AN134" s="65"/>
      <c r="AO134" s="47"/>
      <c r="AP134" s="47"/>
      <c r="AQ134" s="47"/>
      <c r="AR134" s="47"/>
      <c r="AS134" s="65">
        <v>4.16</v>
      </c>
      <c r="AT134" s="10">
        <f t="shared" si="46"/>
        <v>124.80000000000001</v>
      </c>
      <c r="AU134" s="47">
        <v>1.89</v>
      </c>
      <c r="AV134" s="7">
        <f t="shared" si="47"/>
        <v>56.699999999999996</v>
      </c>
      <c r="AW134" s="10" t="s">
        <v>186</v>
      </c>
      <c r="AX134" s="45">
        <f t="shared" si="52"/>
        <v>1.41</v>
      </c>
    </row>
    <row r="135" spans="1:50" ht="39.950000000000003" customHeight="1" x14ac:dyDescent="0.2">
      <c r="A135" s="29">
        <v>133</v>
      </c>
      <c r="B135" s="41">
        <v>10</v>
      </c>
      <c r="C135" s="31" t="s">
        <v>9</v>
      </c>
      <c r="D135" s="82" t="s">
        <v>153</v>
      </c>
      <c r="E135" s="65"/>
      <c r="F135" s="47"/>
      <c r="G135" s="47"/>
      <c r="H135" s="47"/>
      <c r="I135" s="47"/>
      <c r="J135" s="65">
        <v>4.22</v>
      </c>
      <c r="K135" s="47">
        <f>J135*B135</f>
        <v>42.199999999999996</v>
      </c>
      <c r="L135" s="47">
        <v>2.25</v>
      </c>
      <c r="M135" s="47">
        <f>L135*B135</f>
        <v>22.5</v>
      </c>
      <c r="O135" s="65"/>
      <c r="P135" s="47"/>
      <c r="Q135" s="47"/>
      <c r="R135" s="47"/>
      <c r="T135" s="7">
        <f t="shared" si="51"/>
        <v>3.18</v>
      </c>
      <c r="U135" s="10">
        <f t="shared" si="48"/>
        <v>31.8</v>
      </c>
      <c r="V135" s="45">
        <v>1.59</v>
      </c>
      <c r="W135" s="9">
        <f t="shared" si="43"/>
        <v>15.9</v>
      </c>
      <c r="X135" s="47" t="s">
        <v>176</v>
      </c>
      <c r="Y135" s="65"/>
      <c r="Z135" s="47"/>
      <c r="AA135" s="47"/>
      <c r="AB135" s="47"/>
      <c r="AD135" s="10"/>
      <c r="AE135" s="10"/>
      <c r="AF135" s="10"/>
      <c r="AG135" s="10"/>
      <c r="AI135" s="48">
        <v>2.42</v>
      </c>
      <c r="AJ135" s="48">
        <f t="shared" si="49"/>
        <v>24.2</v>
      </c>
      <c r="AK135" s="49">
        <v>1.45</v>
      </c>
      <c r="AL135" s="48">
        <f t="shared" si="50"/>
        <v>14.5</v>
      </c>
      <c r="AM135" s="48"/>
      <c r="AN135" s="65"/>
      <c r="AO135" s="47"/>
      <c r="AP135" s="47"/>
      <c r="AQ135" s="47"/>
      <c r="AR135" s="47"/>
      <c r="AS135" s="65">
        <v>4.28</v>
      </c>
      <c r="AT135" s="10">
        <f t="shared" si="46"/>
        <v>42.800000000000004</v>
      </c>
      <c r="AU135" s="47">
        <v>1.94</v>
      </c>
      <c r="AV135" s="7">
        <f t="shared" si="47"/>
        <v>19.399999999999999</v>
      </c>
      <c r="AW135" s="10" t="s">
        <v>186</v>
      </c>
      <c r="AX135" s="45">
        <f t="shared" si="52"/>
        <v>1.45</v>
      </c>
    </row>
    <row r="136" spans="1:50" ht="39.950000000000003" customHeight="1" x14ac:dyDescent="0.2">
      <c r="A136" s="29">
        <v>134</v>
      </c>
      <c r="B136" s="41">
        <v>20</v>
      </c>
      <c r="C136" s="31" t="s">
        <v>9</v>
      </c>
      <c r="D136" s="82" t="s">
        <v>154</v>
      </c>
      <c r="E136" s="65"/>
      <c r="F136" s="47"/>
      <c r="G136" s="47"/>
      <c r="H136" s="47"/>
      <c r="I136" s="47"/>
      <c r="J136" s="65">
        <v>4.22</v>
      </c>
      <c r="K136" s="47">
        <f>J136*B136</f>
        <v>84.399999999999991</v>
      </c>
      <c r="L136" s="47">
        <v>2.25</v>
      </c>
      <c r="M136" s="47">
        <f>L136*B136</f>
        <v>45</v>
      </c>
      <c r="O136" s="65"/>
      <c r="P136" s="47"/>
      <c r="Q136" s="47"/>
      <c r="R136" s="47"/>
      <c r="T136" s="7">
        <f t="shared" si="51"/>
        <v>3.18</v>
      </c>
      <c r="U136" s="10">
        <f t="shared" si="48"/>
        <v>63.6</v>
      </c>
      <c r="V136" s="45">
        <v>1.59</v>
      </c>
      <c r="W136" s="9">
        <f t="shared" si="43"/>
        <v>31.8</v>
      </c>
      <c r="X136" s="47" t="s">
        <v>176</v>
      </c>
      <c r="Y136" s="65"/>
      <c r="Z136" s="47"/>
      <c r="AA136" s="47"/>
      <c r="AB136" s="47"/>
      <c r="AD136" s="10"/>
      <c r="AE136" s="10"/>
      <c r="AF136" s="10"/>
      <c r="AG136" s="10"/>
      <c r="AI136" s="48">
        <v>2.35</v>
      </c>
      <c r="AJ136" s="48">
        <f t="shared" si="49"/>
        <v>47</v>
      </c>
      <c r="AK136" s="49">
        <v>1.41</v>
      </c>
      <c r="AL136" s="48">
        <f t="shared" si="50"/>
        <v>28.2</v>
      </c>
      <c r="AM136" s="48"/>
      <c r="AN136" s="65"/>
      <c r="AO136" s="47"/>
      <c r="AP136" s="47"/>
      <c r="AQ136" s="47"/>
      <c r="AR136" s="47"/>
      <c r="AS136" s="65">
        <v>4.16</v>
      </c>
      <c r="AT136" s="10">
        <f t="shared" si="46"/>
        <v>83.2</v>
      </c>
      <c r="AU136" s="47">
        <v>1.89</v>
      </c>
      <c r="AV136" s="7">
        <f t="shared" si="47"/>
        <v>37.799999999999997</v>
      </c>
      <c r="AW136" s="10" t="s">
        <v>186</v>
      </c>
      <c r="AX136" s="45">
        <f t="shared" si="52"/>
        <v>1.41</v>
      </c>
    </row>
    <row r="137" spans="1:50" ht="39.950000000000003" customHeight="1" x14ac:dyDescent="0.2">
      <c r="A137" s="29">
        <v>135</v>
      </c>
      <c r="B137" s="41">
        <v>10</v>
      </c>
      <c r="C137" s="31" t="s">
        <v>9</v>
      </c>
      <c r="D137" s="82" t="s">
        <v>155</v>
      </c>
      <c r="E137" s="65"/>
      <c r="F137" s="47"/>
      <c r="G137" s="47"/>
      <c r="H137" s="47"/>
      <c r="I137" s="47"/>
      <c r="J137" s="65" t="s">
        <v>172</v>
      </c>
      <c r="K137" s="65" t="s">
        <v>172</v>
      </c>
      <c r="L137" s="65" t="s">
        <v>172</v>
      </c>
      <c r="M137" s="65" t="s">
        <v>172</v>
      </c>
      <c r="O137" s="65"/>
      <c r="P137" s="47"/>
      <c r="Q137" s="47"/>
      <c r="R137" s="47"/>
      <c r="T137" s="7">
        <f t="shared" si="51"/>
        <v>3.18</v>
      </c>
      <c r="U137" s="10">
        <f t="shared" si="48"/>
        <v>31.8</v>
      </c>
      <c r="V137" s="45">
        <v>1.59</v>
      </c>
      <c r="W137" s="9">
        <f t="shared" si="43"/>
        <v>15.9</v>
      </c>
      <c r="X137" s="47" t="s">
        <v>176</v>
      </c>
      <c r="Y137" s="65"/>
      <c r="Z137" s="47"/>
      <c r="AA137" s="47"/>
      <c r="AB137" s="47"/>
      <c r="AD137" s="10"/>
      <c r="AE137" s="10"/>
      <c r="AF137" s="10"/>
      <c r="AG137" s="10"/>
      <c r="AI137" s="48">
        <v>2.35</v>
      </c>
      <c r="AJ137" s="48">
        <f t="shared" si="49"/>
        <v>23.5</v>
      </c>
      <c r="AK137" s="49">
        <v>1.41</v>
      </c>
      <c r="AL137" s="48">
        <f t="shared" si="50"/>
        <v>14.1</v>
      </c>
      <c r="AM137" s="48"/>
      <c r="AN137" s="65"/>
      <c r="AO137" s="47"/>
      <c r="AP137" s="47"/>
      <c r="AQ137" s="47"/>
      <c r="AR137" s="47"/>
      <c r="AS137" s="65">
        <v>5.65</v>
      </c>
      <c r="AT137" s="10">
        <f t="shared" si="46"/>
        <v>56.5</v>
      </c>
      <c r="AU137" s="47">
        <v>2.57</v>
      </c>
      <c r="AV137" s="7">
        <f t="shared" si="47"/>
        <v>25.7</v>
      </c>
      <c r="AW137" s="10" t="s">
        <v>186</v>
      </c>
      <c r="AX137" s="45">
        <f t="shared" si="52"/>
        <v>1.41</v>
      </c>
    </row>
    <row r="138" spans="1:50" ht="39.950000000000003" customHeight="1" x14ac:dyDescent="0.2">
      <c r="A138" s="29">
        <v>136</v>
      </c>
      <c r="B138" s="41">
        <v>20</v>
      </c>
      <c r="C138" s="31" t="s">
        <v>9</v>
      </c>
      <c r="D138" s="82" t="s">
        <v>156</v>
      </c>
      <c r="E138" s="65"/>
      <c r="F138" s="47"/>
      <c r="G138" s="47"/>
      <c r="H138" s="47"/>
      <c r="I138" s="47"/>
      <c r="J138" s="65" t="s">
        <v>172</v>
      </c>
      <c r="K138" s="65" t="s">
        <v>172</v>
      </c>
      <c r="L138" s="65" t="s">
        <v>172</v>
      </c>
      <c r="M138" s="65" t="s">
        <v>172</v>
      </c>
      <c r="O138" s="65"/>
      <c r="P138" s="47"/>
      <c r="Q138" s="47"/>
      <c r="R138" s="47"/>
      <c r="T138" s="7">
        <f t="shared" si="51"/>
        <v>5.26</v>
      </c>
      <c r="U138" s="10">
        <f t="shared" si="48"/>
        <v>105.19999999999999</v>
      </c>
      <c r="V138" s="45">
        <v>2.63</v>
      </c>
      <c r="W138" s="9">
        <f t="shared" si="43"/>
        <v>52.599999999999994</v>
      </c>
      <c r="X138" s="47" t="s">
        <v>176</v>
      </c>
      <c r="Y138" s="65"/>
      <c r="Z138" s="47"/>
      <c r="AA138" s="47"/>
      <c r="AB138" s="47"/>
      <c r="AD138" s="10"/>
      <c r="AE138" s="10"/>
      <c r="AF138" s="10"/>
      <c r="AG138" s="10"/>
      <c r="AI138" s="48">
        <v>3.98</v>
      </c>
      <c r="AJ138" s="48">
        <f t="shared" si="49"/>
        <v>79.599999999999994</v>
      </c>
      <c r="AK138" s="49">
        <v>2.39</v>
      </c>
      <c r="AL138" s="48">
        <f t="shared" si="50"/>
        <v>47.800000000000004</v>
      </c>
      <c r="AM138" s="48"/>
      <c r="AN138" s="65"/>
      <c r="AO138" s="47"/>
      <c r="AP138" s="47"/>
      <c r="AQ138" s="47"/>
      <c r="AR138" s="47"/>
      <c r="AS138" s="65">
        <v>7.06</v>
      </c>
      <c r="AT138" s="10">
        <f t="shared" si="46"/>
        <v>141.19999999999999</v>
      </c>
      <c r="AU138" s="47">
        <v>3.21</v>
      </c>
      <c r="AV138" s="7">
        <f t="shared" si="47"/>
        <v>64.2</v>
      </c>
      <c r="AW138" s="10" t="s">
        <v>186</v>
      </c>
      <c r="AX138" s="45">
        <f t="shared" si="52"/>
        <v>2.39</v>
      </c>
    </row>
    <row r="139" spans="1:50" ht="39.950000000000003" customHeight="1" x14ac:dyDescent="0.2">
      <c r="A139" s="29">
        <v>137</v>
      </c>
      <c r="B139" s="41">
        <v>15</v>
      </c>
      <c r="C139" s="31" t="s">
        <v>9</v>
      </c>
      <c r="D139" s="82" t="s">
        <v>157</v>
      </c>
      <c r="E139" s="65"/>
      <c r="F139" s="47"/>
      <c r="G139" s="47"/>
      <c r="H139" s="47"/>
      <c r="I139" s="47"/>
      <c r="J139" s="65">
        <v>7.02</v>
      </c>
      <c r="K139" s="47">
        <f>J139*B139</f>
        <v>105.3</v>
      </c>
      <c r="L139" s="47">
        <v>3.72</v>
      </c>
      <c r="M139" s="47">
        <f>L139*B139</f>
        <v>55.800000000000004</v>
      </c>
      <c r="O139" s="65"/>
      <c r="P139" s="47"/>
      <c r="Q139" s="47"/>
      <c r="R139" s="47"/>
      <c r="T139" s="7">
        <f t="shared" si="51"/>
        <v>5.26</v>
      </c>
      <c r="U139" s="10">
        <f t="shared" si="48"/>
        <v>78.899999999999991</v>
      </c>
      <c r="V139" s="45">
        <v>2.63</v>
      </c>
      <c r="W139" s="9">
        <f t="shared" si="43"/>
        <v>39.449999999999996</v>
      </c>
      <c r="X139" s="47" t="s">
        <v>176</v>
      </c>
      <c r="Y139" s="65"/>
      <c r="Z139" s="47"/>
      <c r="AA139" s="47"/>
      <c r="AB139" s="47"/>
      <c r="AD139" s="10"/>
      <c r="AE139" s="10"/>
      <c r="AF139" s="10"/>
      <c r="AG139" s="10"/>
      <c r="AI139" s="48">
        <v>3.98</v>
      </c>
      <c r="AJ139" s="48">
        <f t="shared" si="49"/>
        <v>59.7</v>
      </c>
      <c r="AK139" s="49">
        <v>2.39</v>
      </c>
      <c r="AL139" s="48">
        <f t="shared" si="50"/>
        <v>35.85</v>
      </c>
      <c r="AM139" s="48"/>
      <c r="AN139" s="65"/>
      <c r="AO139" s="47"/>
      <c r="AP139" s="47"/>
      <c r="AQ139" s="47"/>
      <c r="AR139" s="47"/>
      <c r="AS139" s="65">
        <v>7.06</v>
      </c>
      <c r="AT139" s="10">
        <f t="shared" si="46"/>
        <v>105.89999999999999</v>
      </c>
      <c r="AU139" s="47">
        <v>3.21</v>
      </c>
      <c r="AV139" s="7">
        <f t="shared" si="47"/>
        <v>48.15</v>
      </c>
      <c r="AW139" s="10" t="s">
        <v>186</v>
      </c>
      <c r="AX139" s="45">
        <f t="shared" si="52"/>
        <v>2.39</v>
      </c>
    </row>
    <row r="140" spans="1:50" ht="39.950000000000003" customHeight="1" x14ac:dyDescent="0.2">
      <c r="A140" s="29">
        <v>138</v>
      </c>
      <c r="B140" s="41">
        <v>50</v>
      </c>
      <c r="C140" s="31" t="s">
        <v>9</v>
      </c>
      <c r="D140" s="82" t="s">
        <v>158</v>
      </c>
      <c r="E140" s="65"/>
      <c r="F140" s="47"/>
      <c r="G140" s="47"/>
      <c r="H140" s="47"/>
      <c r="I140" s="47"/>
      <c r="J140" s="65" t="s">
        <v>172</v>
      </c>
      <c r="K140" s="65" t="s">
        <v>172</v>
      </c>
      <c r="L140" s="65" t="s">
        <v>172</v>
      </c>
      <c r="M140" s="65" t="s">
        <v>172</v>
      </c>
      <c r="O140" s="65"/>
      <c r="P140" s="47"/>
      <c r="Q140" s="47"/>
      <c r="R140" s="47"/>
      <c r="T140" s="7">
        <f t="shared" si="51"/>
        <v>6.58</v>
      </c>
      <c r="U140" s="10">
        <f t="shared" si="48"/>
        <v>329</v>
      </c>
      <c r="V140" s="66">
        <v>3.29</v>
      </c>
      <c r="W140" s="9">
        <f t="shared" si="43"/>
        <v>164.5</v>
      </c>
      <c r="X140" s="47" t="s">
        <v>176</v>
      </c>
      <c r="Y140" s="65"/>
      <c r="Z140" s="47"/>
      <c r="AA140" s="47"/>
      <c r="AB140" s="47"/>
      <c r="AD140" s="10"/>
      <c r="AE140" s="10"/>
      <c r="AF140" s="10"/>
      <c r="AG140" s="10"/>
      <c r="AI140" s="48">
        <v>20.98</v>
      </c>
      <c r="AJ140" s="48">
        <f t="shared" si="49"/>
        <v>1049</v>
      </c>
      <c r="AK140" s="49">
        <v>12.59</v>
      </c>
      <c r="AL140" s="51">
        <f t="shared" si="50"/>
        <v>629.5</v>
      </c>
      <c r="AM140" s="48"/>
      <c r="AN140" s="65"/>
      <c r="AO140" s="47"/>
      <c r="AP140" s="47"/>
      <c r="AQ140" s="47"/>
      <c r="AR140" s="47"/>
      <c r="AS140" s="65">
        <v>8.6</v>
      </c>
      <c r="AT140" s="10">
        <f t="shared" si="46"/>
        <v>430</v>
      </c>
      <c r="AU140" s="47">
        <v>3.91</v>
      </c>
      <c r="AV140" s="7">
        <f t="shared" si="47"/>
        <v>195.5</v>
      </c>
      <c r="AW140" s="10" t="s">
        <v>186</v>
      </c>
      <c r="AX140" s="45">
        <f t="shared" si="52"/>
        <v>3.29</v>
      </c>
    </row>
    <row r="141" spans="1:50" ht="39.950000000000003" customHeight="1" x14ac:dyDescent="0.2">
      <c r="A141" s="29">
        <v>139</v>
      </c>
      <c r="B141" s="41">
        <v>40</v>
      </c>
      <c r="C141" s="31" t="s">
        <v>9</v>
      </c>
      <c r="D141" s="82" t="s">
        <v>159</v>
      </c>
      <c r="E141" s="65"/>
      <c r="F141" s="47"/>
      <c r="G141" s="47"/>
      <c r="H141" s="47"/>
      <c r="I141" s="47"/>
      <c r="J141" s="65">
        <v>20.52</v>
      </c>
      <c r="K141" s="47">
        <f>J141*B141</f>
        <v>820.8</v>
      </c>
      <c r="L141" s="47">
        <v>12.51</v>
      </c>
      <c r="M141" s="47">
        <f>L141*B141</f>
        <v>500.4</v>
      </c>
      <c r="O141" s="65"/>
      <c r="P141" s="47"/>
      <c r="Q141" s="47"/>
      <c r="R141" s="47"/>
      <c r="T141" s="7">
        <f t="shared" si="51"/>
        <v>6.94</v>
      </c>
      <c r="U141" s="10">
        <f t="shared" si="48"/>
        <v>277.60000000000002</v>
      </c>
      <c r="V141" s="45">
        <v>3.47</v>
      </c>
      <c r="W141" s="9">
        <f t="shared" si="43"/>
        <v>138.80000000000001</v>
      </c>
      <c r="X141" s="47" t="s">
        <v>176</v>
      </c>
      <c r="Y141" s="65"/>
      <c r="Z141" s="47"/>
      <c r="AA141" s="47"/>
      <c r="AB141" s="47"/>
      <c r="AD141" s="10"/>
      <c r="AE141" s="10"/>
      <c r="AF141" s="10"/>
      <c r="AG141" s="10"/>
      <c r="AI141" s="48">
        <v>17.95</v>
      </c>
      <c r="AJ141" s="48">
        <f t="shared" si="49"/>
        <v>718</v>
      </c>
      <c r="AK141" s="49">
        <v>10.77</v>
      </c>
      <c r="AL141" s="48">
        <f t="shared" si="50"/>
        <v>430.79999999999995</v>
      </c>
      <c r="AM141" s="48"/>
      <c r="AN141" s="65"/>
      <c r="AO141" s="47"/>
      <c r="AP141" s="47"/>
      <c r="AQ141" s="47"/>
      <c r="AR141" s="47"/>
      <c r="AS141" s="65">
        <v>9.4</v>
      </c>
      <c r="AT141" s="10">
        <f t="shared" si="46"/>
        <v>376</v>
      </c>
      <c r="AU141" s="67">
        <v>2.72</v>
      </c>
      <c r="AV141" s="7">
        <f t="shared" si="47"/>
        <v>108.80000000000001</v>
      </c>
      <c r="AW141" s="10" t="s">
        <v>186</v>
      </c>
      <c r="AX141" s="45">
        <f t="shared" si="52"/>
        <v>2.72</v>
      </c>
    </row>
    <row r="142" spans="1:50" ht="39.950000000000003" customHeight="1" x14ac:dyDescent="0.2">
      <c r="A142" s="29">
        <v>140</v>
      </c>
      <c r="B142" s="41">
        <v>10</v>
      </c>
      <c r="C142" s="31" t="s">
        <v>9</v>
      </c>
      <c r="D142" s="82" t="s">
        <v>160</v>
      </c>
      <c r="E142" s="65"/>
      <c r="F142" s="47"/>
      <c r="G142" s="47"/>
      <c r="H142" s="47"/>
      <c r="I142" s="47"/>
      <c r="J142" s="65" t="s">
        <v>172</v>
      </c>
      <c r="K142" s="65" t="s">
        <v>172</v>
      </c>
      <c r="L142" s="65" t="s">
        <v>172</v>
      </c>
      <c r="M142" s="65" t="s">
        <v>172</v>
      </c>
      <c r="O142" s="65"/>
      <c r="P142" s="47"/>
      <c r="Q142" s="47"/>
      <c r="R142" s="47"/>
      <c r="T142" s="7">
        <f t="shared" si="51"/>
        <v>4.88</v>
      </c>
      <c r="U142" s="10">
        <f t="shared" si="48"/>
        <v>48.8</v>
      </c>
      <c r="V142" s="45">
        <v>2.44</v>
      </c>
      <c r="W142" s="9">
        <f t="shared" si="43"/>
        <v>24.4</v>
      </c>
      <c r="X142" s="47" t="s">
        <v>176</v>
      </c>
      <c r="Y142" s="65"/>
      <c r="Z142" s="47"/>
      <c r="AA142" s="47"/>
      <c r="AB142" s="47"/>
      <c r="AD142" s="10"/>
      <c r="AE142" s="10"/>
      <c r="AF142" s="10"/>
      <c r="AG142" s="10"/>
      <c r="AI142" s="48">
        <v>3.68</v>
      </c>
      <c r="AJ142" s="48">
        <f t="shared" si="49"/>
        <v>36.800000000000004</v>
      </c>
      <c r="AK142" s="49">
        <v>2.21</v>
      </c>
      <c r="AL142" s="48">
        <f t="shared" si="50"/>
        <v>22.1</v>
      </c>
      <c r="AM142" s="48"/>
      <c r="AN142" s="65"/>
      <c r="AO142" s="47"/>
      <c r="AP142" s="47"/>
      <c r="AQ142" s="47"/>
      <c r="AR142" s="47"/>
      <c r="AS142" s="65">
        <v>6.53</v>
      </c>
      <c r="AT142" s="10">
        <f t="shared" si="46"/>
        <v>65.3</v>
      </c>
      <c r="AU142" s="47">
        <v>2.97</v>
      </c>
      <c r="AV142" s="7">
        <f t="shared" si="47"/>
        <v>29.700000000000003</v>
      </c>
      <c r="AW142" s="10" t="s">
        <v>186</v>
      </c>
      <c r="AX142" s="45">
        <f t="shared" si="52"/>
        <v>2.21</v>
      </c>
    </row>
    <row r="143" spans="1:50" ht="39.950000000000003" customHeight="1" x14ac:dyDescent="0.2">
      <c r="A143" s="29">
        <v>141</v>
      </c>
      <c r="B143" s="41">
        <v>10</v>
      </c>
      <c r="C143" s="31" t="s">
        <v>9</v>
      </c>
      <c r="D143" s="82" t="s">
        <v>161</v>
      </c>
      <c r="E143" s="65"/>
      <c r="F143" s="47"/>
      <c r="G143" s="47"/>
      <c r="H143" s="47"/>
      <c r="I143" s="47"/>
      <c r="J143" s="65" t="s">
        <v>172</v>
      </c>
      <c r="K143" s="65" t="s">
        <v>172</v>
      </c>
      <c r="L143" s="65" t="s">
        <v>172</v>
      </c>
      <c r="M143" s="65" t="s">
        <v>172</v>
      </c>
      <c r="O143" s="65"/>
      <c r="P143" s="47"/>
      <c r="Q143" s="47"/>
      <c r="R143" s="47"/>
      <c r="T143" s="7">
        <f t="shared" si="51"/>
        <v>5.82</v>
      </c>
      <c r="U143" s="10">
        <f t="shared" si="48"/>
        <v>58.2</v>
      </c>
      <c r="V143" s="45">
        <v>2.91</v>
      </c>
      <c r="W143" s="9">
        <f t="shared" si="43"/>
        <v>29.1</v>
      </c>
      <c r="X143" s="47" t="s">
        <v>176</v>
      </c>
      <c r="Y143" s="65"/>
      <c r="Z143" s="47"/>
      <c r="AA143" s="47"/>
      <c r="AB143" s="47"/>
      <c r="AD143" s="10"/>
      <c r="AE143" s="10"/>
      <c r="AF143" s="10"/>
      <c r="AG143" s="10"/>
      <c r="AI143" s="48">
        <v>3.68</v>
      </c>
      <c r="AJ143" s="48">
        <f t="shared" si="49"/>
        <v>36.800000000000004</v>
      </c>
      <c r="AK143" s="49">
        <v>2.21</v>
      </c>
      <c r="AL143" s="48">
        <f t="shared" si="50"/>
        <v>22.1</v>
      </c>
      <c r="AM143" s="48"/>
      <c r="AN143" s="65"/>
      <c r="AO143" s="47"/>
      <c r="AP143" s="47"/>
      <c r="AQ143" s="47"/>
      <c r="AR143" s="47"/>
      <c r="AS143" s="65">
        <v>6.53</v>
      </c>
      <c r="AT143" s="10">
        <f t="shared" si="46"/>
        <v>65.3</v>
      </c>
      <c r="AU143" s="47">
        <v>2.97</v>
      </c>
      <c r="AV143" s="7">
        <f t="shared" si="47"/>
        <v>29.700000000000003</v>
      </c>
      <c r="AW143" s="10" t="s">
        <v>186</v>
      </c>
      <c r="AX143" s="45">
        <f t="shared" si="52"/>
        <v>2.21</v>
      </c>
    </row>
    <row r="144" spans="1:50" ht="39.950000000000003" customHeight="1" x14ac:dyDescent="0.2">
      <c r="A144" s="29">
        <v>142</v>
      </c>
      <c r="B144" s="41">
        <v>10</v>
      </c>
      <c r="C144" s="31" t="s">
        <v>9</v>
      </c>
      <c r="D144" s="82" t="s">
        <v>162</v>
      </c>
      <c r="E144" s="65"/>
      <c r="F144" s="47"/>
      <c r="G144" s="47"/>
      <c r="H144" s="47"/>
      <c r="I144" s="47"/>
      <c r="J144" s="65" t="s">
        <v>172</v>
      </c>
      <c r="K144" s="65" t="s">
        <v>172</v>
      </c>
      <c r="L144" s="65" t="s">
        <v>172</v>
      </c>
      <c r="M144" s="65" t="s">
        <v>172</v>
      </c>
      <c r="O144" s="65"/>
      <c r="P144" s="47"/>
      <c r="Q144" s="47"/>
      <c r="R144" s="47"/>
      <c r="T144" s="7">
        <f t="shared" si="51"/>
        <v>5.82</v>
      </c>
      <c r="U144" s="10">
        <f t="shared" si="48"/>
        <v>58.2</v>
      </c>
      <c r="V144" s="45">
        <v>2.91</v>
      </c>
      <c r="W144" s="9">
        <f t="shared" si="43"/>
        <v>29.1</v>
      </c>
      <c r="X144" s="47" t="s">
        <v>176</v>
      </c>
      <c r="Y144" s="65"/>
      <c r="Z144" s="47"/>
      <c r="AA144" s="47"/>
      <c r="AB144" s="47"/>
      <c r="AD144" s="10"/>
      <c r="AE144" s="10"/>
      <c r="AF144" s="10"/>
      <c r="AG144" s="10"/>
      <c r="AI144" s="48">
        <v>3.68</v>
      </c>
      <c r="AJ144" s="48">
        <f t="shared" si="49"/>
        <v>36.800000000000004</v>
      </c>
      <c r="AK144" s="49">
        <v>2.21</v>
      </c>
      <c r="AL144" s="48">
        <f t="shared" si="50"/>
        <v>22.1</v>
      </c>
      <c r="AM144" s="48"/>
      <c r="AN144" s="65"/>
      <c r="AO144" s="47"/>
      <c r="AP144" s="47"/>
      <c r="AQ144" s="47"/>
      <c r="AR144" s="47"/>
      <c r="AS144" s="65">
        <v>6.53</v>
      </c>
      <c r="AT144" s="10">
        <f t="shared" si="46"/>
        <v>65.3</v>
      </c>
      <c r="AU144" s="47">
        <v>2.97</v>
      </c>
      <c r="AV144" s="7">
        <f t="shared" si="47"/>
        <v>29.700000000000003</v>
      </c>
      <c r="AW144" s="10" t="s">
        <v>186</v>
      </c>
      <c r="AX144" s="45">
        <f t="shared" si="52"/>
        <v>2.21</v>
      </c>
    </row>
    <row r="145" spans="1:50" ht="39.950000000000003" customHeight="1" x14ac:dyDescent="0.2">
      <c r="A145" s="29">
        <v>143</v>
      </c>
      <c r="B145" s="41">
        <v>15</v>
      </c>
      <c r="C145" s="31" t="s">
        <v>9</v>
      </c>
      <c r="D145" s="82" t="s">
        <v>163</v>
      </c>
      <c r="E145" s="65"/>
      <c r="F145" s="47"/>
      <c r="G145" s="47"/>
      <c r="H145" s="47"/>
      <c r="I145" s="47"/>
      <c r="J145" s="65">
        <v>3.67</v>
      </c>
      <c r="K145" s="47">
        <f>J145*B145</f>
        <v>55.05</v>
      </c>
      <c r="L145" s="47">
        <v>1.97</v>
      </c>
      <c r="M145" s="47">
        <f>B145*L145</f>
        <v>29.55</v>
      </c>
      <c r="O145" s="65"/>
      <c r="P145" s="47"/>
      <c r="Q145" s="47"/>
      <c r="R145" s="47"/>
      <c r="T145" s="7">
        <f t="shared" si="51"/>
        <v>2.78</v>
      </c>
      <c r="U145" s="10">
        <f t="shared" si="48"/>
        <v>41.699999999999996</v>
      </c>
      <c r="V145" s="45">
        <v>1.39</v>
      </c>
      <c r="W145" s="9">
        <f t="shared" si="43"/>
        <v>20.849999999999998</v>
      </c>
      <c r="X145" s="47" t="s">
        <v>176</v>
      </c>
      <c r="Y145" s="65"/>
      <c r="Z145" s="47"/>
      <c r="AA145" s="47"/>
      <c r="AB145" s="47"/>
      <c r="AD145" s="10"/>
      <c r="AE145" s="10"/>
      <c r="AF145" s="10"/>
      <c r="AG145" s="10"/>
      <c r="AI145" s="48">
        <v>2.0699999999999998</v>
      </c>
      <c r="AJ145" s="48">
        <f t="shared" si="49"/>
        <v>31.049999999999997</v>
      </c>
      <c r="AK145" s="49">
        <v>1.24</v>
      </c>
      <c r="AL145" s="48">
        <f t="shared" si="50"/>
        <v>18.600000000000001</v>
      </c>
      <c r="AM145" s="48"/>
      <c r="AN145" s="65"/>
      <c r="AO145" s="47"/>
      <c r="AP145" s="47"/>
      <c r="AQ145" s="47"/>
      <c r="AR145" s="47"/>
      <c r="AS145" s="65">
        <v>3.65</v>
      </c>
      <c r="AT145" s="10">
        <f t="shared" si="46"/>
        <v>54.75</v>
      </c>
      <c r="AU145" s="47">
        <v>1.67</v>
      </c>
      <c r="AV145" s="7">
        <f t="shared" si="47"/>
        <v>25.049999999999997</v>
      </c>
      <c r="AW145" s="10" t="s">
        <v>186</v>
      </c>
      <c r="AX145" s="45">
        <f t="shared" si="52"/>
        <v>1.24</v>
      </c>
    </row>
    <row r="146" spans="1:50" ht="39.950000000000003" customHeight="1" x14ac:dyDescent="0.2">
      <c r="A146" s="29">
        <v>144</v>
      </c>
      <c r="B146" s="41">
        <v>15</v>
      </c>
      <c r="C146" s="31" t="s">
        <v>9</v>
      </c>
      <c r="D146" s="82" t="s">
        <v>136</v>
      </c>
      <c r="E146" s="65"/>
      <c r="F146" s="47"/>
      <c r="G146" s="47"/>
      <c r="H146" s="47"/>
      <c r="I146" s="47"/>
      <c r="J146" s="65" t="s">
        <v>172</v>
      </c>
      <c r="K146" s="65" t="s">
        <v>172</v>
      </c>
      <c r="L146" s="65" t="s">
        <v>172</v>
      </c>
      <c r="M146" s="65" t="s">
        <v>172</v>
      </c>
      <c r="O146" s="65"/>
      <c r="P146" s="47"/>
      <c r="Q146" s="47"/>
      <c r="R146" s="47"/>
      <c r="T146" s="7">
        <f t="shared" si="51"/>
        <v>2.78</v>
      </c>
      <c r="U146" s="10">
        <f t="shared" si="48"/>
        <v>41.699999999999996</v>
      </c>
      <c r="V146" s="45">
        <v>1.39</v>
      </c>
      <c r="W146" s="9">
        <f t="shared" si="43"/>
        <v>20.849999999999998</v>
      </c>
      <c r="X146" s="47" t="s">
        <v>176</v>
      </c>
      <c r="Y146" s="65"/>
      <c r="Z146" s="47"/>
      <c r="AA146" s="47"/>
      <c r="AB146" s="47"/>
      <c r="AD146" s="10"/>
      <c r="AE146" s="10"/>
      <c r="AF146" s="10"/>
      <c r="AG146" s="10"/>
      <c r="AI146" s="48">
        <v>2.0699999999999998</v>
      </c>
      <c r="AJ146" s="48">
        <f t="shared" si="49"/>
        <v>31.049999999999997</v>
      </c>
      <c r="AK146" s="49">
        <v>1.24</v>
      </c>
      <c r="AL146" s="48">
        <f t="shared" si="50"/>
        <v>18.600000000000001</v>
      </c>
      <c r="AM146" s="48"/>
      <c r="AN146" s="65"/>
      <c r="AO146" s="47"/>
      <c r="AP146" s="47"/>
      <c r="AQ146" s="47"/>
      <c r="AR146" s="47"/>
      <c r="AS146" s="65">
        <v>3.65</v>
      </c>
      <c r="AT146" s="10">
        <f t="shared" si="46"/>
        <v>54.75</v>
      </c>
      <c r="AU146" s="47">
        <v>1.67</v>
      </c>
      <c r="AV146" s="7">
        <f t="shared" si="47"/>
        <v>25.049999999999997</v>
      </c>
      <c r="AW146" s="10" t="s">
        <v>186</v>
      </c>
      <c r="AX146" s="45">
        <f t="shared" si="52"/>
        <v>1.24</v>
      </c>
    </row>
    <row r="147" spans="1:50" ht="39.950000000000003" customHeight="1" x14ac:dyDescent="0.2">
      <c r="A147" s="29">
        <v>145</v>
      </c>
      <c r="B147" s="41">
        <v>50</v>
      </c>
      <c r="C147" s="31" t="s">
        <v>9</v>
      </c>
      <c r="D147" s="82" t="s">
        <v>164</v>
      </c>
      <c r="E147" s="65"/>
      <c r="F147" s="47"/>
      <c r="G147" s="47"/>
      <c r="H147" s="47"/>
      <c r="I147" s="47"/>
      <c r="J147" s="65">
        <v>3.67</v>
      </c>
      <c r="K147" s="47">
        <f>J147*B147</f>
        <v>183.5</v>
      </c>
      <c r="L147" s="47">
        <v>1.97</v>
      </c>
      <c r="M147" s="47">
        <f>L147*B147</f>
        <v>98.5</v>
      </c>
      <c r="O147" s="65"/>
      <c r="P147" s="47"/>
      <c r="Q147" s="47"/>
      <c r="R147" s="47"/>
      <c r="T147" s="7">
        <f t="shared" si="51"/>
        <v>2.78</v>
      </c>
      <c r="U147" s="10">
        <f t="shared" si="48"/>
        <v>139</v>
      </c>
      <c r="V147" s="45">
        <v>1.39</v>
      </c>
      <c r="W147" s="9">
        <f t="shared" si="43"/>
        <v>69.5</v>
      </c>
      <c r="X147" s="47" t="s">
        <v>176</v>
      </c>
      <c r="Y147" s="65"/>
      <c r="Z147" s="47"/>
      <c r="AA147" s="47"/>
      <c r="AB147" s="47"/>
      <c r="AD147" s="10"/>
      <c r="AE147" s="10"/>
      <c r="AF147" s="10"/>
      <c r="AG147" s="10"/>
      <c r="AI147" s="48">
        <v>2.0699999999999998</v>
      </c>
      <c r="AJ147" s="48">
        <f t="shared" si="49"/>
        <v>103.49999999999999</v>
      </c>
      <c r="AK147" s="49">
        <v>1.24</v>
      </c>
      <c r="AL147" s="48">
        <f t="shared" si="50"/>
        <v>62</v>
      </c>
      <c r="AM147" s="48"/>
      <c r="AN147" s="65"/>
      <c r="AO147" s="47"/>
      <c r="AP147" s="47"/>
      <c r="AQ147" s="47"/>
      <c r="AR147" s="47"/>
      <c r="AS147" s="65">
        <v>3.65</v>
      </c>
      <c r="AT147" s="10">
        <f t="shared" si="46"/>
        <v>182.5</v>
      </c>
      <c r="AU147" s="47">
        <v>1.67</v>
      </c>
      <c r="AV147" s="7">
        <f t="shared" si="47"/>
        <v>83.5</v>
      </c>
      <c r="AW147" s="10" t="s">
        <v>186</v>
      </c>
      <c r="AX147" s="45">
        <f t="shared" si="52"/>
        <v>1.24</v>
      </c>
    </row>
    <row r="148" spans="1:50" ht="39.950000000000003" customHeight="1" x14ac:dyDescent="0.2">
      <c r="A148" s="29">
        <v>146</v>
      </c>
      <c r="B148" s="41">
        <v>15</v>
      </c>
      <c r="C148" s="31" t="s">
        <v>9</v>
      </c>
      <c r="D148" s="82" t="s">
        <v>165</v>
      </c>
      <c r="E148" s="65"/>
      <c r="F148" s="47"/>
      <c r="G148" s="47"/>
      <c r="H148" s="47"/>
      <c r="I148" s="47"/>
      <c r="J148" s="65">
        <v>3.67</v>
      </c>
      <c r="K148" s="47">
        <f>J148*B148</f>
        <v>55.05</v>
      </c>
      <c r="L148" s="47">
        <v>1.97</v>
      </c>
      <c r="M148" s="47">
        <f>L148*B148</f>
        <v>29.55</v>
      </c>
      <c r="O148" s="65"/>
      <c r="P148" s="47"/>
      <c r="Q148" s="47"/>
      <c r="R148" s="47"/>
      <c r="T148" s="7">
        <f t="shared" si="51"/>
        <v>2.78</v>
      </c>
      <c r="U148" s="10">
        <f t="shared" si="48"/>
        <v>41.699999999999996</v>
      </c>
      <c r="V148" s="45">
        <v>1.39</v>
      </c>
      <c r="W148" s="9">
        <f t="shared" si="43"/>
        <v>20.849999999999998</v>
      </c>
      <c r="X148" s="47" t="s">
        <v>176</v>
      </c>
      <c r="Y148" s="65"/>
      <c r="Z148" s="47"/>
      <c r="AA148" s="47"/>
      <c r="AB148" s="47"/>
      <c r="AD148" s="10"/>
      <c r="AE148" s="10"/>
      <c r="AF148" s="10"/>
      <c r="AG148" s="10"/>
      <c r="AI148" s="48">
        <v>2.13</v>
      </c>
      <c r="AJ148" s="48">
        <f t="shared" si="49"/>
        <v>31.95</v>
      </c>
      <c r="AK148" s="49">
        <v>1.28</v>
      </c>
      <c r="AL148" s="48">
        <f t="shared" si="50"/>
        <v>19.2</v>
      </c>
      <c r="AM148" s="48"/>
      <c r="AN148" s="65"/>
      <c r="AO148" s="47"/>
      <c r="AP148" s="47"/>
      <c r="AQ148" s="47"/>
      <c r="AR148" s="47"/>
      <c r="AS148" s="65">
        <v>3.77</v>
      </c>
      <c r="AT148" s="10">
        <f t="shared" si="46"/>
        <v>56.55</v>
      </c>
      <c r="AU148" s="47">
        <v>1.71</v>
      </c>
      <c r="AV148" s="7">
        <f t="shared" si="47"/>
        <v>25.65</v>
      </c>
      <c r="AW148" s="10" t="s">
        <v>186</v>
      </c>
      <c r="AX148" s="45">
        <f t="shared" si="52"/>
        <v>1.28</v>
      </c>
    </row>
    <row r="149" spans="1:50" ht="39.950000000000003" customHeight="1" x14ac:dyDescent="0.2">
      <c r="A149" s="29">
        <v>147</v>
      </c>
      <c r="B149" s="41">
        <v>5</v>
      </c>
      <c r="C149" s="31" t="s">
        <v>9</v>
      </c>
      <c r="D149" s="82" t="s">
        <v>166</v>
      </c>
      <c r="E149" s="65"/>
      <c r="F149" s="47"/>
      <c r="G149" s="47"/>
      <c r="H149" s="47"/>
      <c r="I149" s="47"/>
      <c r="J149" s="65" t="s">
        <v>172</v>
      </c>
      <c r="K149" s="65" t="s">
        <v>172</v>
      </c>
      <c r="L149" s="65" t="s">
        <v>172</v>
      </c>
      <c r="M149" s="65" t="s">
        <v>172</v>
      </c>
      <c r="O149" s="65"/>
      <c r="P149" s="47"/>
      <c r="Q149" s="47"/>
      <c r="R149" s="47"/>
      <c r="T149" s="7">
        <f t="shared" si="51"/>
        <v>12.34</v>
      </c>
      <c r="U149" s="10">
        <f t="shared" si="48"/>
        <v>61.7</v>
      </c>
      <c r="V149" s="45">
        <v>6.17</v>
      </c>
      <c r="W149" s="9">
        <f t="shared" si="43"/>
        <v>30.85</v>
      </c>
      <c r="X149" s="47" t="s">
        <v>176</v>
      </c>
      <c r="Y149" s="65"/>
      <c r="Z149" s="47"/>
      <c r="AA149" s="47"/>
      <c r="AB149" s="47"/>
      <c r="AD149" s="10"/>
      <c r="AE149" s="10"/>
      <c r="AF149" s="10"/>
      <c r="AG149" s="10"/>
      <c r="AI149" s="48">
        <v>9.5299999999999994</v>
      </c>
      <c r="AJ149" s="48">
        <f t="shared" si="49"/>
        <v>47.65</v>
      </c>
      <c r="AK149" s="49">
        <v>5.72</v>
      </c>
      <c r="AL149" s="48">
        <f t="shared" si="50"/>
        <v>28.599999999999998</v>
      </c>
      <c r="AM149" s="48"/>
      <c r="AN149" s="65"/>
      <c r="AO149" s="47"/>
      <c r="AP149" s="47"/>
      <c r="AQ149" s="47"/>
      <c r="AR149" s="47"/>
      <c r="AS149" s="65">
        <v>16.86</v>
      </c>
      <c r="AT149" s="10">
        <f t="shared" si="46"/>
        <v>84.3</v>
      </c>
      <c r="AU149" s="47">
        <v>7.67</v>
      </c>
      <c r="AV149" s="7">
        <f t="shared" si="47"/>
        <v>38.35</v>
      </c>
      <c r="AW149" s="10" t="s">
        <v>186</v>
      </c>
      <c r="AX149" s="45">
        <f t="shared" si="52"/>
        <v>5.72</v>
      </c>
    </row>
    <row r="150" spans="1:50" ht="39.950000000000003" customHeight="1" x14ac:dyDescent="0.2">
      <c r="A150" s="41">
        <v>148</v>
      </c>
      <c r="B150" s="37">
        <v>10</v>
      </c>
      <c r="C150" s="37" t="s">
        <v>9</v>
      </c>
      <c r="D150" s="29" t="s">
        <v>167</v>
      </c>
      <c r="F150" s="45"/>
      <c r="G150" s="45"/>
      <c r="H150" s="45"/>
      <c r="I150" s="45"/>
      <c r="J150" s="68">
        <v>7.02</v>
      </c>
      <c r="K150" s="45">
        <f>J150*B150</f>
        <v>70.199999999999989</v>
      </c>
      <c r="L150" s="45">
        <v>3.72</v>
      </c>
      <c r="M150" s="45">
        <f>L150*B150</f>
        <v>37.200000000000003</v>
      </c>
      <c r="P150" s="45"/>
      <c r="R150" s="45"/>
      <c r="T150" s="7">
        <f t="shared" si="51"/>
        <v>5.26</v>
      </c>
      <c r="U150" s="10">
        <f t="shared" si="48"/>
        <v>52.599999999999994</v>
      </c>
      <c r="V150" s="45">
        <v>2.63</v>
      </c>
      <c r="W150" s="9">
        <f t="shared" si="43"/>
        <v>26.299999999999997</v>
      </c>
      <c r="X150" s="45" t="s">
        <v>176</v>
      </c>
      <c r="Z150" s="45"/>
      <c r="AA150" s="45"/>
      <c r="AB150" s="45"/>
      <c r="AD150" s="10"/>
      <c r="AE150" s="10"/>
      <c r="AF150" s="10"/>
      <c r="AG150" s="10"/>
      <c r="AI150" s="48">
        <v>3.98</v>
      </c>
      <c r="AJ150" s="48">
        <f t="shared" si="49"/>
        <v>39.799999999999997</v>
      </c>
      <c r="AK150" s="49">
        <v>2.39</v>
      </c>
      <c r="AL150" s="48">
        <f t="shared" si="50"/>
        <v>23.900000000000002</v>
      </c>
      <c r="AM150" s="48"/>
      <c r="AO150" s="45"/>
      <c r="AP150" s="45"/>
      <c r="AQ150" s="45"/>
      <c r="AR150" s="45"/>
      <c r="AS150" s="68">
        <v>7.06</v>
      </c>
      <c r="AT150" s="10">
        <f t="shared" si="46"/>
        <v>70.599999999999994</v>
      </c>
      <c r="AU150" s="45">
        <v>3.21</v>
      </c>
      <c r="AV150" s="7">
        <f t="shared" si="47"/>
        <v>32.1</v>
      </c>
      <c r="AW150" s="10" t="s">
        <v>186</v>
      </c>
      <c r="AX150" s="45">
        <f t="shared" si="52"/>
        <v>2.39</v>
      </c>
    </row>
    <row r="151" spans="1:50" ht="39.950000000000003" customHeight="1" x14ac:dyDescent="0.2">
      <c r="A151" s="41">
        <v>150</v>
      </c>
      <c r="B151" s="37">
        <v>1500</v>
      </c>
      <c r="C151" s="37" t="s">
        <v>9</v>
      </c>
      <c r="D151" s="29" t="s">
        <v>203</v>
      </c>
      <c r="F151" s="45"/>
      <c r="G151" s="45"/>
      <c r="H151" s="45"/>
      <c r="I151" s="45"/>
      <c r="J151" s="68"/>
      <c r="K151" s="45"/>
      <c r="L151" s="45">
        <v>0.66</v>
      </c>
      <c r="M151" s="45">
        <f>L151*B151</f>
        <v>990</v>
      </c>
      <c r="P151" s="45"/>
      <c r="Q151" s="45">
        <v>0.76</v>
      </c>
      <c r="R151" s="45">
        <f>Q151*B151</f>
        <v>1140</v>
      </c>
      <c r="T151" s="7">
        <v>0.96</v>
      </c>
      <c r="U151" s="10">
        <f t="shared" si="48"/>
        <v>1440</v>
      </c>
      <c r="V151" s="18">
        <v>0.48</v>
      </c>
      <c r="W151" s="9">
        <f t="shared" si="43"/>
        <v>720</v>
      </c>
      <c r="X151" s="45"/>
      <c r="Z151" s="45"/>
      <c r="AA151" s="45">
        <v>0.55000000000000004</v>
      </c>
      <c r="AB151" s="9">
        <f>AA151*B151</f>
        <v>825.00000000000011</v>
      </c>
      <c r="AD151" s="10"/>
      <c r="AE151" s="10"/>
      <c r="AF151" s="10">
        <v>1.32</v>
      </c>
      <c r="AG151" s="9">
        <f>AF151*B151</f>
        <v>1980</v>
      </c>
      <c r="AI151" s="48"/>
      <c r="AJ151" s="48"/>
      <c r="AK151" s="48">
        <v>0.59</v>
      </c>
      <c r="AL151" s="48">
        <f t="shared" si="50"/>
        <v>885</v>
      </c>
      <c r="AM151" s="48"/>
      <c r="AO151" s="45"/>
      <c r="AP151" s="104">
        <v>0.53</v>
      </c>
      <c r="AQ151" s="48">
        <f>AP151*B151</f>
        <v>795</v>
      </c>
      <c r="AR151" s="45"/>
      <c r="AS151" s="68"/>
      <c r="AT151" s="10"/>
      <c r="AU151" s="45"/>
      <c r="AV151" s="7"/>
      <c r="AW151" s="10"/>
    </row>
    <row r="152" spans="1:50" ht="39.950000000000003" customHeight="1" x14ac:dyDescent="0.2">
      <c r="B152" s="37"/>
      <c r="C152" s="37"/>
      <c r="D152" s="69" t="s">
        <v>202</v>
      </c>
      <c r="F152" s="45"/>
      <c r="G152" s="45"/>
      <c r="H152" s="45"/>
      <c r="I152" s="45"/>
      <c r="J152" s="68"/>
      <c r="K152" s="45"/>
      <c r="L152" s="45"/>
      <c r="M152" s="45"/>
      <c r="P152" s="45"/>
      <c r="Q152" s="45"/>
      <c r="R152" s="45"/>
      <c r="T152" s="7"/>
      <c r="U152" s="10"/>
      <c r="V152" s="45"/>
      <c r="W152" s="9"/>
      <c r="X152" s="45"/>
      <c r="Z152" s="45"/>
      <c r="AA152" s="45"/>
      <c r="AB152" s="45"/>
      <c r="AD152" s="10"/>
      <c r="AE152" s="10"/>
      <c r="AF152" s="10"/>
      <c r="AG152" s="10"/>
      <c r="AI152" s="48"/>
      <c r="AJ152" s="48"/>
      <c r="AK152" s="48"/>
      <c r="AL152" s="48"/>
      <c r="AM152" s="48"/>
      <c r="AO152" s="45"/>
      <c r="AP152" s="45"/>
      <c r="AQ152" s="45"/>
      <c r="AR152" s="45"/>
      <c r="AS152" s="68"/>
      <c r="AT152" s="10"/>
      <c r="AU152" s="45"/>
      <c r="AV152" s="7"/>
      <c r="AW152" s="10"/>
    </row>
    <row r="153" spans="1:50" ht="39.950000000000003" customHeight="1" x14ac:dyDescent="0.2">
      <c r="B153" s="70"/>
      <c r="C153" s="70"/>
      <c r="D153" s="71" t="s">
        <v>191</v>
      </c>
      <c r="F153" s="45"/>
      <c r="G153" s="45"/>
      <c r="H153" s="45"/>
      <c r="I153" s="45"/>
    </row>
    <row r="154" spans="1:50" ht="39.950000000000003" customHeight="1" x14ac:dyDescent="0.2">
      <c r="B154" s="70"/>
      <c r="C154" s="70"/>
      <c r="D154" s="72" t="s">
        <v>194</v>
      </c>
      <c r="E154" s="45"/>
      <c r="F154" s="45"/>
      <c r="G154" s="45"/>
      <c r="H154" s="45"/>
      <c r="I154" s="45"/>
    </row>
    <row r="155" spans="1:50" ht="39.950000000000003" customHeight="1" x14ac:dyDescent="0.2">
      <c r="B155" s="70"/>
      <c r="C155" s="70"/>
      <c r="D155" s="73" t="s">
        <v>192</v>
      </c>
      <c r="E155" s="45"/>
      <c r="F155" s="45"/>
      <c r="G155" s="45"/>
      <c r="H155" s="45"/>
      <c r="I155" s="45"/>
    </row>
    <row r="156" spans="1:50" ht="39.950000000000003" customHeight="1" x14ac:dyDescent="0.2">
      <c r="B156" s="70"/>
      <c r="C156" s="70"/>
      <c r="D156" s="74" t="s">
        <v>195</v>
      </c>
      <c r="E156" s="45"/>
      <c r="F156" s="45"/>
      <c r="G156" s="45"/>
      <c r="H156" s="45"/>
      <c r="I156" s="45"/>
    </row>
    <row r="157" spans="1:50" ht="39.950000000000003" customHeight="1" x14ac:dyDescent="0.2">
      <c r="B157" s="70"/>
      <c r="C157" s="70"/>
      <c r="D157" s="75" t="s">
        <v>196</v>
      </c>
      <c r="E157" s="45"/>
      <c r="F157" s="45"/>
      <c r="G157" s="45"/>
      <c r="H157" s="45"/>
      <c r="I157" s="45"/>
    </row>
    <row r="158" spans="1:50" ht="39.950000000000003" customHeight="1" x14ac:dyDescent="0.2">
      <c r="B158" s="70"/>
      <c r="C158" s="70"/>
      <c r="D158" s="76" t="s">
        <v>193</v>
      </c>
      <c r="E158" s="45"/>
      <c r="F158" s="45"/>
      <c r="G158" s="45"/>
      <c r="H158" s="45"/>
      <c r="I158" s="45"/>
    </row>
    <row r="159" spans="1:50" ht="39.950000000000003" customHeight="1" x14ac:dyDescent="0.2">
      <c r="D159" s="111" t="s">
        <v>232</v>
      </c>
      <c r="E159" s="45"/>
      <c r="F159" s="45"/>
      <c r="G159" s="45"/>
      <c r="H159" s="45"/>
      <c r="I159" s="45"/>
    </row>
    <row r="160" spans="1:50" ht="39.950000000000003" customHeight="1" x14ac:dyDescent="0.2">
      <c r="E160" s="45"/>
      <c r="F160" s="45"/>
      <c r="G160" s="45"/>
      <c r="H160" s="45"/>
      <c r="I160" s="45"/>
    </row>
    <row r="161" spans="5:9" ht="39.950000000000003" customHeight="1" x14ac:dyDescent="0.2">
      <c r="E161" s="45"/>
      <c r="F161" s="45"/>
      <c r="G161" s="45"/>
      <c r="H161" s="45"/>
      <c r="I161" s="45"/>
    </row>
    <row r="162" spans="5:9" ht="39.950000000000003" customHeight="1" x14ac:dyDescent="0.2">
      <c r="E162" s="45"/>
      <c r="F162" s="45"/>
      <c r="G162" s="45"/>
      <c r="H162" s="45"/>
      <c r="I162" s="45"/>
    </row>
    <row r="163" spans="5:9" ht="39.950000000000003" customHeight="1" x14ac:dyDescent="0.2">
      <c r="E163" s="45"/>
      <c r="F163" s="45"/>
      <c r="G163" s="45"/>
      <c r="H163" s="45"/>
      <c r="I163" s="45"/>
    </row>
    <row r="164" spans="5:9" ht="39.950000000000003" customHeight="1" x14ac:dyDescent="0.2">
      <c r="E164" s="45"/>
      <c r="F164" s="45"/>
      <c r="G164" s="45"/>
      <c r="H164" s="45"/>
      <c r="I164" s="45"/>
    </row>
    <row r="165" spans="5:9" ht="39.950000000000003" customHeight="1" x14ac:dyDescent="0.2">
      <c r="E165" s="45"/>
      <c r="F165" s="45"/>
      <c r="G165" s="45"/>
      <c r="H165" s="45"/>
      <c r="I165" s="45"/>
    </row>
    <row r="166" spans="5:9" ht="39.950000000000003" customHeight="1" x14ac:dyDescent="0.2">
      <c r="E166" s="45"/>
      <c r="F166" s="45"/>
      <c r="G166" s="45"/>
      <c r="H166" s="45"/>
      <c r="I166" s="45"/>
    </row>
    <row r="167" spans="5:9" ht="39.950000000000003" customHeight="1" x14ac:dyDescent="0.2">
      <c r="E167" s="45"/>
      <c r="F167" s="45"/>
      <c r="G167" s="45"/>
      <c r="H167" s="45"/>
      <c r="I167" s="45"/>
    </row>
    <row r="168" spans="5:9" ht="39.950000000000003" customHeight="1" x14ac:dyDescent="0.2">
      <c r="E168" s="45"/>
      <c r="F168" s="45"/>
      <c r="G168" s="45"/>
      <c r="H168" s="45"/>
      <c r="I168" s="45"/>
    </row>
    <row r="169" spans="5:9" ht="39.950000000000003" customHeight="1" x14ac:dyDescent="0.2">
      <c r="E169" s="45"/>
      <c r="F169" s="45"/>
      <c r="G169" s="45"/>
      <c r="H169" s="45"/>
      <c r="I169" s="45"/>
    </row>
    <row r="170" spans="5:9" ht="39.950000000000003" customHeight="1" x14ac:dyDescent="0.2">
      <c r="E170" s="45"/>
      <c r="F170" s="45"/>
      <c r="G170" s="45"/>
      <c r="H170" s="45"/>
      <c r="I170" s="45"/>
    </row>
    <row r="171" spans="5:9" ht="39.950000000000003" customHeight="1" x14ac:dyDescent="0.2">
      <c r="E171" s="45"/>
      <c r="F171" s="45"/>
      <c r="G171" s="45"/>
      <c r="H171" s="45"/>
      <c r="I171" s="45"/>
    </row>
    <row r="172" spans="5:9" ht="39.950000000000003" customHeight="1" x14ac:dyDescent="0.2">
      <c r="E172" s="45"/>
      <c r="F172" s="45"/>
      <c r="G172" s="45"/>
      <c r="H172" s="45"/>
      <c r="I172" s="45"/>
    </row>
    <row r="173" spans="5:9" ht="39.950000000000003" customHeight="1" x14ac:dyDescent="0.2">
      <c r="E173" s="45"/>
      <c r="F173" s="45"/>
      <c r="G173" s="45"/>
      <c r="H173" s="45"/>
      <c r="I173" s="45"/>
    </row>
    <row r="174" spans="5:9" ht="39.950000000000003" customHeight="1" x14ac:dyDescent="0.2">
      <c r="E174" s="45"/>
      <c r="F174" s="45"/>
      <c r="G174" s="45"/>
      <c r="H174" s="45"/>
      <c r="I174" s="45"/>
    </row>
    <row r="175" spans="5:9" ht="39.950000000000003" customHeight="1" x14ac:dyDescent="0.2">
      <c r="E175" s="45"/>
      <c r="F175" s="45"/>
      <c r="G175" s="45"/>
      <c r="H175" s="45"/>
      <c r="I175" s="45"/>
    </row>
    <row r="176" spans="5:9" ht="39.950000000000003" customHeight="1" x14ac:dyDescent="0.2">
      <c r="E176" s="45"/>
      <c r="F176" s="45"/>
      <c r="G176" s="45"/>
      <c r="H176" s="45"/>
      <c r="I176" s="45"/>
    </row>
    <row r="177" spans="5:9" ht="39.950000000000003" customHeight="1" x14ac:dyDescent="0.2">
      <c r="E177" s="45"/>
      <c r="F177" s="45"/>
      <c r="G177" s="45"/>
      <c r="H177" s="45"/>
      <c r="I177" s="45"/>
    </row>
    <row r="178" spans="5:9" ht="39.950000000000003" customHeight="1" x14ac:dyDescent="0.2">
      <c r="E178" s="45"/>
      <c r="F178" s="45"/>
      <c r="G178" s="45"/>
      <c r="H178" s="45"/>
      <c r="I178" s="45"/>
    </row>
    <row r="179" spans="5:9" ht="39.950000000000003" customHeight="1" x14ac:dyDescent="0.2">
      <c r="E179" s="45"/>
      <c r="F179" s="45"/>
      <c r="G179" s="45"/>
      <c r="H179" s="45"/>
      <c r="I179" s="45"/>
    </row>
    <row r="180" spans="5:9" ht="39.950000000000003" customHeight="1" x14ac:dyDescent="0.2">
      <c r="E180" s="45"/>
      <c r="F180" s="45"/>
      <c r="G180" s="45"/>
      <c r="H180" s="45"/>
      <c r="I180" s="45"/>
    </row>
    <row r="181" spans="5:9" ht="39.950000000000003" customHeight="1" x14ac:dyDescent="0.2">
      <c r="E181" s="45"/>
      <c r="F181" s="45"/>
      <c r="G181" s="45"/>
      <c r="H181" s="45"/>
      <c r="I181" s="45"/>
    </row>
    <row r="182" spans="5:9" ht="39.950000000000003" customHeight="1" x14ac:dyDescent="0.2">
      <c r="E182" s="45"/>
      <c r="F182" s="45"/>
      <c r="G182" s="45"/>
      <c r="H182" s="45"/>
      <c r="I182" s="45"/>
    </row>
    <row r="183" spans="5:9" ht="39.950000000000003" customHeight="1" x14ac:dyDescent="0.2">
      <c r="E183" s="45"/>
      <c r="F183" s="45"/>
      <c r="G183" s="45"/>
      <c r="H183" s="45"/>
      <c r="I183" s="45"/>
    </row>
    <row r="184" spans="5:9" ht="39.950000000000003" customHeight="1" x14ac:dyDescent="0.2">
      <c r="E184" s="45"/>
      <c r="F184" s="45"/>
      <c r="G184" s="45"/>
      <c r="H184" s="45"/>
      <c r="I184" s="45"/>
    </row>
    <row r="185" spans="5:9" ht="39.950000000000003" customHeight="1" x14ac:dyDescent="0.2">
      <c r="E185" s="45"/>
      <c r="F185" s="45"/>
      <c r="G185" s="45"/>
      <c r="H185" s="45"/>
      <c r="I185" s="45"/>
    </row>
    <row r="186" spans="5:9" ht="39.950000000000003" customHeight="1" x14ac:dyDescent="0.2">
      <c r="E186" s="45"/>
      <c r="F186" s="45"/>
      <c r="G186" s="45"/>
      <c r="H186" s="45"/>
      <c r="I186" s="45"/>
    </row>
    <row r="187" spans="5:9" ht="39.950000000000003" customHeight="1" x14ac:dyDescent="0.2"/>
    <row r="188" spans="5:9" ht="39.950000000000003" customHeight="1" x14ac:dyDescent="0.2"/>
    <row r="189" spans="5:9" ht="39.950000000000003" customHeight="1" x14ac:dyDescent="0.2"/>
    <row r="190" spans="5:9" ht="39.950000000000003" customHeight="1" x14ac:dyDescent="0.2"/>
  </sheetData>
  <mergeCells count="9">
    <mergeCell ref="AD1:AH1"/>
    <mergeCell ref="AI1:AM1"/>
    <mergeCell ref="AN1:AR1"/>
    <mergeCell ref="AS1:AW1"/>
    <mergeCell ref="E1:I1"/>
    <mergeCell ref="J1:N1"/>
    <mergeCell ref="O1:S1"/>
    <mergeCell ref="T1:X1"/>
    <mergeCell ref="Y1:AC1"/>
  </mergeCells>
  <printOptions gridLines="1"/>
  <pageMargins left="0.7" right="0.7" top="0.75" bottom="0.75" header="0.3" footer="0.3"/>
  <pageSetup orientation="portrait" horizontalDpi="4294967293" verticalDpi="4294967293" r:id="rId1"/>
  <ignoredErrors>
    <ignoredError sqref="AT31 AV3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H9" sqref="H9"/>
    </sheetView>
  </sheetViews>
  <sheetFormatPr defaultRowHeight="15" x14ac:dyDescent="0.25"/>
  <cols>
    <col min="1" max="1" width="3.140625" style="4" customWidth="1"/>
    <col min="2" max="2" width="5.7109375" style="4" customWidth="1"/>
    <col min="3" max="3" width="5.85546875" style="4" customWidth="1"/>
    <col min="4" max="4" width="5.42578125" style="4" customWidth="1"/>
    <col min="5" max="5" width="23.42578125" style="6" customWidth="1"/>
    <col min="6" max="16384" width="9.140625" style="4"/>
  </cols>
  <sheetData>
    <row r="1" spans="1:10" ht="30" customHeight="1" x14ac:dyDescent="0.25">
      <c r="B1" s="25"/>
      <c r="C1" s="25"/>
      <c r="D1" s="25"/>
      <c r="E1" s="26" t="s">
        <v>198</v>
      </c>
      <c r="F1" s="110" t="s">
        <v>171</v>
      </c>
      <c r="G1" s="110"/>
      <c r="H1" s="110"/>
      <c r="I1" s="110"/>
      <c r="J1" s="110"/>
    </row>
    <row r="2" spans="1:10" ht="39.950000000000003" customHeight="1" x14ac:dyDescent="0.25">
      <c r="B2" s="14" t="s">
        <v>197</v>
      </c>
      <c r="C2" s="14" t="s">
        <v>1</v>
      </c>
      <c r="D2" s="14" t="s">
        <v>2</v>
      </c>
      <c r="E2" s="27" t="s">
        <v>3</v>
      </c>
      <c r="F2" s="13" t="s">
        <v>4</v>
      </c>
      <c r="G2" s="13" t="s">
        <v>5</v>
      </c>
      <c r="H2" s="14" t="s">
        <v>6</v>
      </c>
      <c r="I2" s="13" t="s">
        <v>7</v>
      </c>
      <c r="J2" s="28" t="s">
        <v>8</v>
      </c>
    </row>
    <row r="3" spans="1:10" ht="30" customHeight="1" x14ac:dyDescent="0.25">
      <c r="A3" s="44">
        <v>1</v>
      </c>
      <c r="B3" s="29">
        <v>7</v>
      </c>
      <c r="C3" s="29">
        <v>150</v>
      </c>
      <c r="D3" s="29" t="s">
        <v>9</v>
      </c>
      <c r="E3" s="30" t="s">
        <v>17</v>
      </c>
      <c r="F3" s="3">
        <v>7.2</v>
      </c>
      <c r="G3" s="47">
        <f>F3*C3</f>
        <v>1080</v>
      </c>
      <c r="H3" s="15">
        <v>4.8</v>
      </c>
      <c r="I3" s="47">
        <f>H3*C3</f>
        <v>720</v>
      </c>
    </row>
    <row r="4" spans="1:10" ht="39.950000000000003" customHeight="1" x14ac:dyDescent="0.25">
      <c r="E4" s="85" t="s">
        <v>204</v>
      </c>
      <c r="I4" s="86">
        <f>SUM(I3)</f>
        <v>720</v>
      </c>
    </row>
    <row r="5" spans="1:10" ht="39.950000000000003" customHeight="1" x14ac:dyDescent="0.25"/>
    <row r="6" spans="1:10" ht="39.950000000000003" customHeight="1" x14ac:dyDescent="0.25">
      <c r="E6" s="24" t="s">
        <v>191</v>
      </c>
    </row>
    <row r="7" spans="1:10" ht="39.950000000000003" customHeight="1" x14ac:dyDescent="0.25"/>
    <row r="8" spans="1:10" ht="39.950000000000003" customHeight="1" x14ac:dyDescent="0.25"/>
    <row r="9" spans="1:10" ht="39.950000000000003" customHeight="1" x14ac:dyDescent="0.25"/>
    <row r="10" spans="1:10" ht="39.950000000000003" customHeight="1" x14ac:dyDescent="0.25"/>
    <row r="11" spans="1:10" ht="39.950000000000003" customHeight="1" x14ac:dyDescent="0.25"/>
    <row r="12" spans="1:10" ht="39.950000000000003" customHeight="1" x14ac:dyDescent="0.25"/>
    <row r="13" spans="1:10" ht="39.950000000000003" customHeight="1" x14ac:dyDescent="0.25"/>
    <row r="14" spans="1:10" ht="39.950000000000003" customHeight="1" x14ac:dyDescent="0.25"/>
    <row r="15" spans="1:10" ht="39.950000000000003" customHeight="1" x14ac:dyDescent="0.25"/>
    <row r="16" spans="1:10" ht="39.950000000000003" customHeight="1" x14ac:dyDescent="0.25"/>
    <row r="17" ht="39.950000000000003" customHeight="1" x14ac:dyDescent="0.25"/>
    <row r="18" ht="39.950000000000003" customHeight="1" x14ac:dyDescent="0.25"/>
    <row r="19" ht="39.950000000000003" customHeight="1" x14ac:dyDescent="0.25"/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  <row r="25" ht="39.950000000000003" customHeight="1" x14ac:dyDescent="0.25"/>
    <row r="26" ht="39.950000000000003" customHeight="1" x14ac:dyDescent="0.25"/>
    <row r="27" ht="39.950000000000003" customHeight="1" x14ac:dyDescent="0.25"/>
    <row r="28" ht="39.950000000000003" customHeight="1" x14ac:dyDescent="0.25"/>
    <row r="29" ht="39.950000000000003" customHeight="1" x14ac:dyDescent="0.25"/>
    <row r="30" ht="39.950000000000003" customHeight="1" x14ac:dyDescent="0.25"/>
    <row r="31" ht="39.950000000000003" customHeight="1" x14ac:dyDescent="0.25"/>
    <row r="32" ht="39.950000000000003" customHeight="1" x14ac:dyDescent="0.25"/>
    <row r="33" ht="39.950000000000003" customHeight="1" x14ac:dyDescent="0.25"/>
    <row r="34" ht="39.950000000000003" customHeight="1" x14ac:dyDescent="0.25"/>
    <row r="35" ht="39.950000000000003" customHeight="1" x14ac:dyDescent="0.25"/>
  </sheetData>
  <mergeCells count="1">
    <mergeCell ref="F1:J1"/>
  </mergeCells>
  <printOptions gridLines="1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0"/>
  <sheetViews>
    <sheetView workbookViewId="0">
      <selection activeCell="E111" sqref="E111"/>
    </sheetView>
  </sheetViews>
  <sheetFormatPr defaultColWidth="4.7109375" defaultRowHeight="15" x14ac:dyDescent="0.25"/>
  <cols>
    <col min="1" max="1" width="4.7109375" style="41"/>
    <col min="2" max="4" width="4.7109375" style="4"/>
    <col min="5" max="5" width="23.5703125" style="6" customWidth="1"/>
    <col min="6" max="6" width="8.85546875" style="4" customWidth="1"/>
    <col min="7" max="7" width="10" style="4" customWidth="1"/>
    <col min="8" max="8" width="7.7109375" style="4" customWidth="1"/>
    <col min="9" max="9" width="9.7109375" style="4" customWidth="1"/>
    <col min="10" max="10" width="9.140625" style="4" customWidth="1"/>
    <col min="11" max="16384" width="4.7109375" style="4"/>
  </cols>
  <sheetData>
    <row r="1" spans="1:10" ht="30" customHeight="1" x14ac:dyDescent="0.25">
      <c r="B1" s="25"/>
      <c r="C1" s="25"/>
      <c r="D1" s="25"/>
      <c r="E1" s="26" t="s">
        <v>199</v>
      </c>
      <c r="F1" s="110" t="s">
        <v>174</v>
      </c>
      <c r="G1" s="110"/>
      <c r="H1" s="110"/>
      <c r="I1" s="110"/>
      <c r="J1" s="110"/>
    </row>
    <row r="2" spans="1:10" ht="39.950000000000003" customHeight="1" x14ac:dyDescent="0.25">
      <c r="B2" s="80" t="s">
        <v>0</v>
      </c>
      <c r="C2" s="80" t="s">
        <v>1</v>
      </c>
      <c r="D2" s="80" t="s">
        <v>2</v>
      </c>
      <c r="E2" s="34" t="s">
        <v>3</v>
      </c>
      <c r="F2" s="13" t="s">
        <v>4</v>
      </c>
      <c r="G2" s="13" t="s">
        <v>5</v>
      </c>
      <c r="H2" s="14" t="s">
        <v>6</v>
      </c>
      <c r="I2" s="13" t="s">
        <v>7</v>
      </c>
      <c r="J2" s="28" t="s">
        <v>8</v>
      </c>
    </row>
    <row r="3" spans="1:10" ht="30" customHeight="1" x14ac:dyDescent="0.25">
      <c r="A3" s="41">
        <v>1</v>
      </c>
      <c r="B3" s="29">
        <v>1</v>
      </c>
      <c r="C3" s="29">
        <v>100</v>
      </c>
      <c r="D3" s="29" t="s">
        <v>9</v>
      </c>
      <c r="E3" s="30" t="s">
        <v>10</v>
      </c>
      <c r="F3" s="7">
        <f>SUM(H3/0.5)</f>
        <v>2.2599999999999998</v>
      </c>
      <c r="G3" s="1">
        <f t="shared" ref="G3:G42" si="0">F3*C3</f>
        <v>225.99999999999997</v>
      </c>
      <c r="H3" s="18">
        <v>1.1299999999999999</v>
      </c>
      <c r="I3" s="9">
        <f t="shared" ref="I3:I48" si="1">H3*C3</f>
        <v>112.99999999999999</v>
      </c>
      <c r="J3" s="10" t="s">
        <v>175</v>
      </c>
    </row>
    <row r="4" spans="1:10" ht="30" customHeight="1" x14ac:dyDescent="0.25">
      <c r="A4" s="41">
        <v>2</v>
      </c>
      <c r="B4" s="29">
        <v>2</v>
      </c>
      <c r="C4" s="29">
        <v>100</v>
      </c>
      <c r="D4" s="29" t="s">
        <v>11</v>
      </c>
      <c r="E4" s="30" t="s">
        <v>12</v>
      </c>
      <c r="F4" s="7">
        <f t="shared" ref="F4:F54" si="2">SUM(H4/0.5)</f>
        <v>3.88</v>
      </c>
      <c r="G4" s="1">
        <f t="shared" si="0"/>
        <v>388</v>
      </c>
      <c r="H4" s="18">
        <v>1.94</v>
      </c>
      <c r="I4" s="9">
        <f t="shared" si="1"/>
        <v>194</v>
      </c>
      <c r="J4" s="10" t="s">
        <v>175</v>
      </c>
    </row>
    <row r="5" spans="1:10" ht="30" customHeight="1" x14ac:dyDescent="0.25">
      <c r="A5" s="41">
        <v>3</v>
      </c>
      <c r="B5" s="29">
        <v>3</v>
      </c>
      <c r="C5" s="29">
        <v>10</v>
      </c>
      <c r="D5" s="29" t="s">
        <v>11</v>
      </c>
      <c r="E5" s="30" t="s">
        <v>13</v>
      </c>
      <c r="F5" s="7">
        <f t="shared" si="2"/>
        <v>11.56</v>
      </c>
      <c r="G5" s="1">
        <f t="shared" si="0"/>
        <v>115.60000000000001</v>
      </c>
      <c r="H5" s="18">
        <v>5.78</v>
      </c>
      <c r="I5" s="9">
        <f t="shared" si="1"/>
        <v>57.800000000000004</v>
      </c>
      <c r="J5" s="10" t="s">
        <v>176</v>
      </c>
    </row>
    <row r="6" spans="1:10" ht="30" customHeight="1" x14ac:dyDescent="0.25">
      <c r="A6" s="41">
        <v>4</v>
      </c>
      <c r="B6" s="29">
        <v>5</v>
      </c>
      <c r="C6" s="29">
        <v>5</v>
      </c>
      <c r="D6" s="29" t="s">
        <v>11</v>
      </c>
      <c r="E6" s="30" t="s">
        <v>15</v>
      </c>
      <c r="F6" s="7">
        <f t="shared" si="2"/>
        <v>16.5</v>
      </c>
      <c r="G6" s="1">
        <f t="shared" si="0"/>
        <v>82.5</v>
      </c>
      <c r="H6" s="18">
        <v>8.25</v>
      </c>
      <c r="I6" s="9">
        <f t="shared" si="1"/>
        <v>41.25</v>
      </c>
      <c r="J6" s="10" t="s">
        <v>176</v>
      </c>
    </row>
    <row r="7" spans="1:10" ht="30" customHeight="1" x14ac:dyDescent="0.25">
      <c r="A7" s="41">
        <v>5</v>
      </c>
      <c r="B7" s="29">
        <v>6</v>
      </c>
      <c r="C7" s="29">
        <v>175</v>
      </c>
      <c r="D7" s="29" t="s">
        <v>11</v>
      </c>
      <c r="E7" s="30" t="s">
        <v>16</v>
      </c>
      <c r="F7" s="7">
        <f t="shared" si="2"/>
        <v>13.52</v>
      </c>
      <c r="G7" s="1">
        <f t="shared" si="0"/>
        <v>2366</v>
      </c>
      <c r="H7" s="18">
        <v>6.76</v>
      </c>
      <c r="I7" s="9">
        <f t="shared" si="1"/>
        <v>1183</v>
      </c>
      <c r="J7" s="10" t="s">
        <v>176</v>
      </c>
    </row>
    <row r="8" spans="1:10" ht="39.950000000000003" customHeight="1" x14ac:dyDescent="0.25">
      <c r="A8" s="41">
        <v>6</v>
      </c>
      <c r="B8" s="29">
        <v>8</v>
      </c>
      <c r="C8" s="29">
        <v>84</v>
      </c>
      <c r="D8" s="29" t="s">
        <v>9</v>
      </c>
      <c r="E8" s="30" t="s">
        <v>18</v>
      </c>
      <c r="F8" s="7">
        <f t="shared" si="2"/>
        <v>37.119999999999997</v>
      </c>
      <c r="G8" s="1">
        <f t="shared" si="0"/>
        <v>3118.08</v>
      </c>
      <c r="H8" s="18">
        <v>18.559999999999999</v>
      </c>
      <c r="I8" s="9">
        <f t="shared" si="1"/>
        <v>1559.04</v>
      </c>
      <c r="J8" s="10" t="s">
        <v>175</v>
      </c>
    </row>
    <row r="9" spans="1:10" ht="30" customHeight="1" x14ac:dyDescent="0.25">
      <c r="A9" s="41">
        <v>7</v>
      </c>
      <c r="B9" s="29">
        <v>9</v>
      </c>
      <c r="C9" s="29">
        <v>12</v>
      </c>
      <c r="D9" s="29" t="s">
        <v>9</v>
      </c>
      <c r="E9" s="30" t="s">
        <v>19</v>
      </c>
      <c r="F9" s="7">
        <f t="shared" si="2"/>
        <v>61.5</v>
      </c>
      <c r="G9" s="1">
        <f t="shared" si="0"/>
        <v>738</v>
      </c>
      <c r="H9" s="18">
        <v>30.75</v>
      </c>
      <c r="I9" s="9">
        <f t="shared" si="1"/>
        <v>369</v>
      </c>
      <c r="J9" s="10" t="s">
        <v>175</v>
      </c>
    </row>
    <row r="10" spans="1:10" ht="39.950000000000003" customHeight="1" x14ac:dyDescent="0.25">
      <c r="A10" s="41">
        <v>8</v>
      </c>
      <c r="B10" s="29">
        <v>10</v>
      </c>
      <c r="C10" s="29">
        <v>4</v>
      </c>
      <c r="D10" s="29" t="s">
        <v>9</v>
      </c>
      <c r="E10" s="30" t="s">
        <v>20</v>
      </c>
      <c r="F10" s="7">
        <f t="shared" si="2"/>
        <v>212.64</v>
      </c>
      <c r="G10" s="1">
        <f t="shared" si="0"/>
        <v>850.56</v>
      </c>
      <c r="H10" s="18">
        <v>106.32</v>
      </c>
      <c r="I10" s="9">
        <f t="shared" si="1"/>
        <v>425.28</v>
      </c>
      <c r="J10" s="10" t="s">
        <v>175</v>
      </c>
    </row>
    <row r="11" spans="1:10" ht="50.1" customHeight="1" x14ac:dyDescent="0.25">
      <c r="A11" s="41">
        <v>9</v>
      </c>
      <c r="B11" s="29">
        <v>11</v>
      </c>
      <c r="C11" s="29">
        <v>36</v>
      </c>
      <c r="D11" s="29" t="s">
        <v>9</v>
      </c>
      <c r="E11" s="30" t="s">
        <v>21</v>
      </c>
      <c r="F11" s="7">
        <f t="shared" si="2"/>
        <v>8.5</v>
      </c>
      <c r="G11" s="1">
        <f t="shared" si="0"/>
        <v>306</v>
      </c>
      <c r="H11" s="18">
        <v>4.25</v>
      </c>
      <c r="I11" s="9">
        <f t="shared" si="1"/>
        <v>153</v>
      </c>
      <c r="J11" s="10" t="s">
        <v>175</v>
      </c>
    </row>
    <row r="12" spans="1:10" ht="39.950000000000003" customHeight="1" x14ac:dyDescent="0.25">
      <c r="A12" s="41">
        <v>10</v>
      </c>
      <c r="B12" s="29">
        <v>12</v>
      </c>
      <c r="C12" s="29">
        <v>620</v>
      </c>
      <c r="D12" s="29" t="s">
        <v>9</v>
      </c>
      <c r="E12" s="30" t="s">
        <v>22</v>
      </c>
      <c r="F12" s="7">
        <f t="shared" si="2"/>
        <v>7.58</v>
      </c>
      <c r="G12" s="1">
        <f t="shared" si="0"/>
        <v>4699.6000000000004</v>
      </c>
      <c r="H12" s="18">
        <v>3.79</v>
      </c>
      <c r="I12" s="9">
        <f t="shared" si="1"/>
        <v>2349.8000000000002</v>
      </c>
      <c r="J12" s="10" t="s">
        <v>176</v>
      </c>
    </row>
    <row r="13" spans="1:10" ht="51.95" customHeight="1" x14ac:dyDescent="0.25">
      <c r="A13" s="41">
        <v>11</v>
      </c>
      <c r="B13" s="29">
        <v>13</v>
      </c>
      <c r="C13" s="31">
        <v>56</v>
      </c>
      <c r="D13" s="31" t="s">
        <v>9</v>
      </c>
      <c r="E13" s="30" t="s">
        <v>23</v>
      </c>
      <c r="F13" s="7">
        <f t="shared" si="2"/>
        <v>7.58</v>
      </c>
      <c r="G13" s="1">
        <f t="shared" si="0"/>
        <v>424.48</v>
      </c>
      <c r="H13" s="18">
        <v>3.79</v>
      </c>
      <c r="I13" s="9">
        <f t="shared" si="1"/>
        <v>212.24</v>
      </c>
      <c r="J13" s="10" t="s">
        <v>176</v>
      </c>
    </row>
    <row r="14" spans="1:10" ht="39.950000000000003" customHeight="1" x14ac:dyDescent="0.25">
      <c r="A14" s="41">
        <v>12</v>
      </c>
      <c r="B14" s="29">
        <v>14</v>
      </c>
      <c r="C14" s="29">
        <v>12</v>
      </c>
      <c r="D14" s="29" t="s">
        <v>9</v>
      </c>
      <c r="E14" s="30" t="s">
        <v>24</v>
      </c>
      <c r="F14" s="7">
        <f t="shared" si="2"/>
        <v>16.54</v>
      </c>
      <c r="G14" s="1">
        <f t="shared" si="0"/>
        <v>198.48</v>
      </c>
      <c r="H14" s="18">
        <v>8.27</v>
      </c>
      <c r="I14" s="9">
        <f t="shared" si="1"/>
        <v>99.24</v>
      </c>
      <c r="J14" s="10" t="s">
        <v>175</v>
      </c>
    </row>
    <row r="15" spans="1:10" ht="30" customHeight="1" x14ac:dyDescent="0.25">
      <c r="A15" s="41">
        <v>13</v>
      </c>
      <c r="B15" s="29">
        <v>15</v>
      </c>
      <c r="C15" s="29">
        <v>60</v>
      </c>
      <c r="D15" s="29" t="s">
        <v>9</v>
      </c>
      <c r="E15" s="30" t="s">
        <v>25</v>
      </c>
      <c r="F15" s="7">
        <f t="shared" si="2"/>
        <v>16.54</v>
      </c>
      <c r="G15" s="1">
        <f t="shared" si="0"/>
        <v>992.4</v>
      </c>
      <c r="H15" s="18">
        <v>8.27</v>
      </c>
      <c r="I15" s="9">
        <f t="shared" si="1"/>
        <v>496.2</v>
      </c>
      <c r="J15" s="10" t="s">
        <v>175</v>
      </c>
    </row>
    <row r="16" spans="1:10" ht="30" customHeight="1" x14ac:dyDescent="0.25">
      <c r="A16" s="41">
        <v>14</v>
      </c>
      <c r="B16" s="29">
        <v>16</v>
      </c>
      <c r="C16" s="29">
        <v>60</v>
      </c>
      <c r="D16" s="29" t="s">
        <v>9</v>
      </c>
      <c r="E16" s="30" t="s">
        <v>26</v>
      </c>
      <c r="F16" s="7">
        <f t="shared" si="2"/>
        <v>6.68</v>
      </c>
      <c r="G16" s="1">
        <f t="shared" si="0"/>
        <v>400.79999999999995</v>
      </c>
      <c r="H16" s="18">
        <v>3.34</v>
      </c>
      <c r="I16" s="9">
        <f t="shared" si="1"/>
        <v>200.39999999999998</v>
      </c>
      <c r="J16" s="10" t="s">
        <v>175</v>
      </c>
    </row>
    <row r="17" spans="1:10" ht="30" customHeight="1" x14ac:dyDescent="0.25">
      <c r="A17" s="41">
        <v>15</v>
      </c>
      <c r="B17" s="29">
        <v>17</v>
      </c>
      <c r="C17" s="29">
        <v>100</v>
      </c>
      <c r="D17" s="29" t="s">
        <v>9</v>
      </c>
      <c r="E17" s="30" t="s">
        <v>137</v>
      </c>
      <c r="F17" s="7">
        <f t="shared" si="2"/>
        <v>1.44</v>
      </c>
      <c r="G17" s="1">
        <f t="shared" si="0"/>
        <v>144</v>
      </c>
      <c r="H17" s="18">
        <v>0.72</v>
      </c>
      <c r="I17" s="9">
        <f t="shared" si="1"/>
        <v>72</v>
      </c>
      <c r="J17" s="10" t="s">
        <v>175</v>
      </c>
    </row>
    <row r="18" spans="1:10" ht="39.950000000000003" customHeight="1" x14ac:dyDescent="0.25">
      <c r="A18" s="41">
        <v>16</v>
      </c>
      <c r="B18" s="29">
        <v>18</v>
      </c>
      <c r="C18" s="29">
        <v>330</v>
      </c>
      <c r="D18" s="29" t="s">
        <v>9</v>
      </c>
      <c r="E18" s="30" t="s">
        <v>138</v>
      </c>
      <c r="F18" s="7">
        <f t="shared" si="2"/>
        <v>1.46</v>
      </c>
      <c r="G18" s="1">
        <f t="shared" si="0"/>
        <v>481.8</v>
      </c>
      <c r="H18" s="18">
        <v>0.73</v>
      </c>
      <c r="I18" s="9">
        <f t="shared" si="1"/>
        <v>240.9</v>
      </c>
      <c r="J18" s="10" t="s">
        <v>175</v>
      </c>
    </row>
    <row r="19" spans="1:10" ht="39.950000000000003" customHeight="1" x14ac:dyDescent="0.25">
      <c r="A19" s="41">
        <v>17</v>
      </c>
      <c r="B19" s="29">
        <v>19</v>
      </c>
      <c r="C19" s="29">
        <v>20</v>
      </c>
      <c r="D19" s="29" t="s">
        <v>9</v>
      </c>
      <c r="E19" s="30" t="s">
        <v>146</v>
      </c>
      <c r="F19" s="7">
        <f t="shared" si="2"/>
        <v>1.88</v>
      </c>
      <c r="G19" s="1">
        <f t="shared" si="0"/>
        <v>37.599999999999994</v>
      </c>
      <c r="H19" s="18">
        <v>0.94</v>
      </c>
      <c r="I19" s="9">
        <f t="shared" si="1"/>
        <v>18.799999999999997</v>
      </c>
      <c r="J19" s="10" t="s">
        <v>175</v>
      </c>
    </row>
    <row r="20" spans="1:10" ht="39.950000000000003" customHeight="1" x14ac:dyDescent="0.25">
      <c r="A20" s="41">
        <v>18</v>
      </c>
      <c r="B20" s="29">
        <v>20</v>
      </c>
      <c r="C20" s="29">
        <v>600</v>
      </c>
      <c r="D20" s="29" t="s">
        <v>9</v>
      </c>
      <c r="E20" s="30" t="s">
        <v>139</v>
      </c>
      <c r="F20" s="7">
        <f t="shared" si="2"/>
        <v>0.56000000000000005</v>
      </c>
      <c r="G20" s="1">
        <f t="shared" si="0"/>
        <v>336.00000000000006</v>
      </c>
      <c r="H20" s="18">
        <v>0.28000000000000003</v>
      </c>
      <c r="I20" s="9">
        <f t="shared" si="1"/>
        <v>168.00000000000003</v>
      </c>
      <c r="J20" s="10" t="s">
        <v>175</v>
      </c>
    </row>
    <row r="21" spans="1:10" ht="30" customHeight="1" x14ac:dyDescent="0.25">
      <c r="A21" s="41">
        <v>19</v>
      </c>
      <c r="B21" s="29">
        <v>21</v>
      </c>
      <c r="C21" s="29">
        <v>20</v>
      </c>
      <c r="D21" s="29" t="s">
        <v>9</v>
      </c>
      <c r="E21" s="30" t="s">
        <v>140</v>
      </c>
      <c r="F21" s="7">
        <f t="shared" si="2"/>
        <v>1.46</v>
      </c>
      <c r="G21" s="1">
        <f t="shared" si="0"/>
        <v>29.2</v>
      </c>
      <c r="H21" s="18">
        <v>0.73</v>
      </c>
      <c r="I21" s="9">
        <f t="shared" si="1"/>
        <v>14.6</v>
      </c>
      <c r="J21" s="10" t="s">
        <v>175</v>
      </c>
    </row>
    <row r="22" spans="1:10" ht="30" customHeight="1" x14ac:dyDescent="0.25">
      <c r="A22" s="41">
        <v>20</v>
      </c>
      <c r="B22" s="29">
        <v>22</v>
      </c>
      <c r="C22" s="29">
        <v>5</v>
      </c>
      <c r="D22" s="29" t="s">
        <v>27</v>
      </c>
      <c r="E22" s="30" t="s">
        <v>28</v>
      </c>
      <c r="F22" s="7">
        <f t="shared" si="2"/>
        <v>56.36</v>
      </c>
      <c r="G22" s="1">
        <f t="shared" si="0"/>
        <v>281.8</v>
      </c>
      <c r="H22" s="18">
        <v>28.18</v>
      </c>
      <c r="I22" s="9">
        <f t="shared" si="1"/>
        <v>140.9</v>
      </c>
      <c r="J22" s="10" t="s">
        <v>175</v>
      </c>
    </row>
    <row r="23" spans="1:10" ht="30" customHeight="1" x14ac:dyDescent="0.25">
      <c r="A23" s="41">
        <v>21</v>
      </c>
      <c r="B23" s="29">
        <v>23</v>
      </c>
      <c r="C23" s="29">
        <v>5</v>
      </c>
      <c r="D23" s="29" t="s">
        <v>27</v>
      </c>
      <c r="E23" s="30" t="s">
        <v>29</v>
      </c>
      <c r="F23" s="7">
        <f t="shared" si="2"/>
        <v>101.36</v>
      </c>
      <c r="G23" s="1">
        <f t="shared" si="0"/>
        <v>506.8</v>
      </c>
      <c r="H23" s="18">
        <v>50.68</v>
      </c>
      <c r="I23" s="9">
        <f t="shared" si="1"/>
        <v>253.4</v>
      </c>
      <c r="J23" s="10" t="s">
        <v>175</v>
      </c>
    </row>
    <row r="24" spans="1:10" ht="30" customHeight="1" x14ac:dyDescent="0.25">
      <c r="A24" s="41">
        <v>22</v>
      </c>
      <c r="B24" s="29">
        <v>24</v>
      </c>
      <c r="C24" s="29">
        <v>2</v>
      </c>
      <c r="D24" s="29" t="s">
        <v>27</v>
      </c>
      <c r="E24" s="30" t="s">
        <v>30</v>
      </c>
      <c r="F24" s="7">
        <f t="shared" si="2"/>
        <v>101.36</v>
      </c>
      <c r="G24" s="1">
        <f t="shared" si="0"/>
        <v>202.72</v>
      </c>
      <c r="H24" s="18">
        <v>50.68</v>
      </c>
      <c r="I24" s="9">
        <f t="shared" si="1"/>
        <v>101.36</v>
      </c>
      <c r="J24" s="10" t="s">
        <v>175</v>
      </c>
    </row>
    <row r="25" spans="1:10" ht="30" customHeight="1" x14ac:dyDescent="0.25">
      <c r="A25" s="41">
        <v>23</v>
      </c>
      <c r="B25" s="29">
        <v>25</v>
      </c>
      <c r="C25" s="29">
        <v>96</v>
      </c>
      <c r="D25" s="29" t="s">
        <v>27</v>
      </c>
      <c r="E25" s="30" t="s">
        <v>31</v>
      </c>
      <c r="F25" s="7">
        <f t="shared" si="2"/>
        <v>23</v>
      </c>
      <c r="G25" s="1">
        <f t="shared" si="0"/>
        <v>2208</v>
      </c>
      <c r="H25" s="18">
        <v>11.5</v>
      </c>
      <c r="I25" s="9">
        <f t="shared" si="1"/>
        <v>1104</v>
      </c>
      <c r="J25" s="10" t="s">
        <v>175</v>
      </c>
    </row>
    <row r="26" spans="1:10" ht="39.950000000000003" customHeight="1" x14ac:dyDescent="0.25">
      <c r="A26" s="41">
        <v>24</v>
      </c>
      <c r="B26" s="29">
        <v>26</v>
      </c>
      <c r="C26" s="29">
        <v>3</v>
      </c>
      <c r="D26" s="29" t="s">
        <v>27</v>
      </c>
      <c r="E26" s="30" t="s">
        <v>32</v>
      </c>
      <c r="F26" s="7">
        <f t="shared" si="2"/>
        <v>156.58000000000001</v>
      </c>
      <c r="G26" s="1">
        <f t="shared" si="0"/>
        <v>469.74</v>
      </c>
      <c r="H26" s="18">
        <v>78.290000000000006</v>
      </c>
      <c r="I26" s="9">
        <f t="shared" si="1"/>
        <v>234.87</v>
      </c>
      <c r="J26" s="10" t="s">
        <v>175</v>
      </c>
    </row>
    <row r="27" spans="1:10" ht="39.950000000000003" customHeight="1" x14ac:dyDescent="0.25">
      <c r="A27" s="41">
        <v>25</v>
      </c>
      <c r="B27" s="29">
        <v>27</v>
      </c>
      <c r="C27" s="29">
        <v>2</v>
      </c>
      <c r="D27" s="29" t="s">
        <v>27</v>
      </c>
      <c r="E27" s="30" t="s">
        <v>33</v>
      </c>
      <c r="F27" s="7">
        <f t="shared" si="2"/>
        <v>177.98</v>
      </c>
      <c r="G27" s="1">
        <f t="shared" si="0"/>
        <v>355.96</v>
      </c>
      <c r="H27" s="18">
        <v>88.99</v>
      </c>
      <c r="I27" s="9">
        <f t="shared" si="1"/>
        <v>177.98</v>
      </c>
      <c r="J27" s="10" t="s">
        <v>175</v>
      </c>
    </row>
    <row r="28" spans="1:10" ht="39.950000000000003" customHeight="1" x14ac:dyDescent="0.25">
      <c r="A28" s="41">
        <v>26</v>
      </c>
      <c r="B28" s="29">
        <v>28</v>
      </c>
      <c r="C28" s="29">
        <v>15</v>
      </c>
      <c r="D28" s="29" t="s">
        <v>27</v>
      </c>
      <c r="E28" s="30" t="s">
        <v>34</v>
      </c>
      <c r="F28" s="7">
        <f t="shared" si="2"/>
        <v>157.97999999999999</v>
      </c>
      <c r="G28" s="1">
        <f t="shared" si="0"/>
        <v>2369.6999999999998</v>
      </c>
      <c r="H28" s="20">
        <v>78.989999999999995</v>
      </c>
      <c r="I28" s="9">
        <f t="shared" si="1"/>
        <v>1184.8499999999999</v>
      </c>
      <c r="J28" s="10" t="s">
        <v>175</v>
      </c>
    </row>
    <row r="29" spans="1:10" ht="30" customHeight="1" x14ac:dyDescent="0.25">
      <c r="A29" s="41">
        <v>27</v>
      </c>
      <c r="B29" s="29">
        <v>31</v>
      </c>
      <c r="C29" s="29">
        <v>300</v>
      </c>
      <c r="D29" s="29" t="s">
        <v>9</v>
      </c>
      <c r="E29" s="30" t="s">
        <v>37</v>
      </c>
      <c r="F29" s="7">
        <f t="shared" si="2"/>
        <v>0.9</v>
      </c>
      <c r="G29" s="1">
        <f t="shared" si="0"/>
        <v>270</v>
      </c>
      <c r="H29" s="18">
        <v>0.45</v>
      </c>
      <c r="I29" s="9">
        <f t="shared" si="1"/>
        <v>135</v>
      </c>
      <c r="J29" s="10" t="s">
        <v>175</v>
      </c>
    </row>
    <row r="30" spans="1:10" ht="30" customHeight="1" x14ac:dyDescent="0.25">
      <c r="A30" s="41">
        <v>28</v>
      </c>
      <c r="B30" s="29">
        <v>32</v>
      </c>
      <c r="C30" s="29">
        <v>50</v>
      </c>
      <c r="D30" s="29" t="s">
        <v>9</v>
      </c>
      <c r="E30" s="30" t="s">
        <v>38</v>
      </c>
      <c r="F30" s="7">
        <f t="shared" si="2"/>
        <v>0.9</v>
      </c>
      <c r="G30" s="1">
        <f t="shared" si="0"/>
        <v>45</v>
      </c>
      <c r="H30" s="18">
        <v>0.45</v>
      </c>
      <c r="I30" s="9">
        <f t="shared" si="1"/>
        <v>22.5</v>
      </c>
      <c r="J30" s="10" t="s">
        <v>175</v>
      </c>
    </row>
    <row r="31" spans="1:10" ht="30" customHeight="1" x14ac:dyDescent="0.25">
      <c r="A31" s="41">
        <v>29</v>
      </c>
      <c r="B31" s="29">
        <v>33</v>
      </c>
      <c r="C31" s="29">
        <v>25</v>
      </c>
      <c r="D31" s="29" t="s">
        <v>27</v>
      </c>
      <c r="E31" s="30" t="s">
        <v>39</v>
      </c>
      <c r="F31" s="7">
        <f t="shared" si="2"/>
        <v>24</v>
      </c>
      <c r="G31" s="1">
        <f t="shared" si="0"/>
        <v>600</v>
      </c>
      <c r="H31" s="18">
        <v>12</v>
      </c>
      <c r="I31" s="9">
        <f t="shared" si="1"/>
        <v>300</v>
      </c>
      <c r="J31" s="10" t="s">
        <v>176</v>
      </c>
    </row>
    <row r="32" spans="1:10" ht="30" customHeight="1" x14ac:dyDescent="0.25">
      <c r="A32" s="41">
        <v>30</v>
      </c>
      <c r="B32" s="29">
        <v>34</v>
      </c>
      <c r="C32" s="29">
        <v>12</v>
      </c>
      <c r="D32" s="29" t="s">
        <v>9</v>
      </c>
      <c r="E32" s="30" t="s">
        <v>40</v>
      </c>
      <c r="F32" s="7">
        <f t="shared" si="2"/>
        <v>4.58</v>
      </c>
      <c r="G32" s="1">
        <f t="shared" si="0"/>
        <v>54.96</v>
      </c>
      <c r="H32" s="18">
        <v>2.29</v>
      </c>
      <c r="I32" s="9">
        <f t="shared" si="1"/>
        <v>27.48</v>
      </c>
      <c r="J32" s="10" t="s">
        <v>175</v>
      </c>
    </row>
    <row r="33" spans="1:10" ht="30" customHeight="1" x14ac:dyDescent="0.25">
      <c r="A33" s="41">
        <v>31</v>
      </c>
      <c r="B33" s="29">
        <v>35</v>
      </c>
      <c r="C33" s="29">
        <v>1500</v>
      </c>
      <c r="D33" s="29" t="s">
        <v>9</v>
      </c>
      <c r="E33" s="30" t="s">
        <v>41</v>
      </c>
      <c r="F33" s="7">
        <f t="shared" si="2"/>
        <v>0.9</v>
      </c>
      <c r="G33" s="1">
        <f t="shared" si="0"/>
        <v>1350</v>
      </c>
      <c r="H33" s="18">
        <v>0.45</v>
      </c>
      <c r="I33" s="9">
        <f t="shared" si="1"/>
        <v>675</v>
      </c>
      <c r="J33" s="10" t="s">
        <v>175</v>
      </c>
    </row>
    <row r="34" spans="1:10" ht="39.950000000000003" customHeight="1" x14ac:dyDescent="0.25">
      <c r="A34" s="41">
        <v>32</v>
      </c>
      <c r="B34" s="29">
        <v>37</v>
      </c>
      <c r="C34" s="29">
        <v>24</v>
      </c>
      <c r="D34" s="29" t="s">
        <v>9</v>
      </c>
      <c r="E34" s="30" t="s">
        <v>43</v>
      </c>
      <c r="F34" s="7">
        <f t="shared" si="2"/>
        <v>4.68</v>
      </c>
      <c r="G34" s="1">
        <f t="shared" si="0"/>
        <v>112.32</v>
      </c>
      <c r="H34" s="18">
        <v>2.34</v>
      </c>
      <c r="I34" s="9">
        <f t="shared" si="1"/>
        <v>56.16</v>
      </c>
      <c r="J34" s="10" t="s">
        <v>175</v>
      </c>
    </row>
    <row r="35" spans="1:10" ht="30" customHeight="1" x14ac:dyDescent="0.25">
      <c r="A35" s="41">
        <v>33</v>
      </c>
      <c r="B35" s="29" t="s">
        <v>189</v>
      </c>
      <c r="C35" s="29">
        <v>160</v>
      </c>
      <c r="D35" s="29" t="s">
        <v>50</v>
      </c>
      <c r="E35" s="30" t="s">
        <v>52</v>
      </c>
      <c r="F35" s="7">
        <f t="shared" si="2"/>
        <v>4.04</v>
      </c>
      <c r="G35" s="1">
        <f t="shared" si="0"/>
        <v>646.4</v>
      </c>
      <c r="H35" s="18">
        <v>2.02</v>
      </c>
      <c r="I35" s="9">
        <f t="shared" si="1"/>
        <v>323.2</v>
      </c>
      <c r="J35" s="10" t="s">
        <v>175</v>
      </c>
    </row>
    <row r="36" spans="1:10" ht="30" customHeight="1" x14ac:dyDescent="0.25">
      <c r="A36" s="41">
        <v>34</v>
      </c>
      <c r="B36" s="29">
        <v>45</v>
      </c>
      <c r="C36" s="29">
        <v>60</v>
      </c>
      <c r="D36" s="29" t="s">
        <v>50</v>
      </c>
      <c r="E36" s="30" t="s">
        <v>53</v>
      </c>
      <c r="F36" s="7">
        <f t="shared" si="2"/>
        <v>3.52</v>
      </c>
      <c r="G36" s="1">
        <f t="shared" si="0"/>
        <v>211.2</v>
      </c>
      <c r="H36" s="18">
        <v>1.76</v>
      </c>
      <c r="I36" s="9">
        <f t="shared" si="1"/>
        <v>105.6</v>
      </c>
      <c r="J36" s="10" t="s">
        <v>175</v>
      </c>
    </row>
    <row r="37" spans="1:10" ht="30" customHeight="1" x14ac:dyDescent="0.25">
      <c r="A37" s="41">
        <v>35</v>
      </c>
      <c r="B37" s="29">
        <v>46</v>
      </c>
      <c r="C37" s="29">
        <v>12</v>
      </c>
      <c r="D37" s="29" t="s">
        <v>9</v>
      </c>
      <c r="E37" s="30" t="s">
        <v>54</v>
      </c>
      <c r="F37" s="7">
        <f t="shared" si="2"/>
        <v>6.32</v>
      </c>
      <c r="G37" s="1">
        <f t="shared" si="0"/>
        <v>75.84</v>
      </c>
      <c r="H37" s="18">
        <v>3.16</v>
      </c>
      <c r="I37" s="9">
        <f t="shared" si="1"/>
        <v>37.92</v>
      </c>
      <c r="J37" s="10" t="s">
        <v>175</v>
      </c>
    </row>
    <row r="38" spans="1:10" ht="30" customHeight="1" x14ac:dyDescent="0.25">
      <c r="A38" s="41">
        <v>36</v>
      </c>
      <c r="B38" s="29">
        <v>47</v>
      </c>
      <c r="C38" s="29">
        <v>6</v>
      </c>
      <c r="D38" s="29" t="s">
        <v>27</v>
      </c>
      <c r="E38" s="30" t="s">
        <v>55</v>
      </c>
      <c r="F38" s="7">
        <f t="shared" si="2"/>
        <v>65.98</v>
      </c>
      <c r="G38" s="1">
        <f t="shared" si="0"/>
        <v>395.88</v>
      </c>
      <c r="H38" s="18">
        <v>32.99</v>
      </c>
      <c r="I38" s="9">
        <f t="shared" si="1"/>
        <v>197.94</v>
      </c>
      <c r="J38" s="10" t="s">
        <v>176</v>
      </c>
    </row>
    <row r="39" spans="1:10" ht="30" customHeight="1" x14ac:dyDescent="0.25">
      <c r="A39" s="41">
        <v>37</v>
      </c>
      <c r="B39" s="29">
        <v>48</v>
      </c>
      <c r="C39" s="29">
        <v>2</v>
      </c>
      <c r="D39" s="29" t="s">
        <v>9</v>
      </c>
      <c r="E39" s="30" t="s">
        <v>56</v>
      </c>
      <c r="F39" s="7">
        <f t="shared" si="2"/>
        <v>538</v>
      </c>
      <c r="G39" s="1">
        <f t="shared" si="0"/>
        <v>1076</v>
      </c>
      <c r="H39" s="18">
        <v>269</v>
      </c>
      <c r="I39" s="9">
        <f t="shared" si="1"/>
        <v>538</v>
      </c>
      <c r="J39" s="10" t="s">
        <v>176</v>
      </c>
    </row>
    <row r="40" spans="1:10" ht="30" customHeight="1" x14ac:dyDescent="0.25">
      <c r="A40" s="41">
        <v>38</v>
      </c>
      <c r="B40" s="29">
        <v>49</v>
      </c>
      <c r="C40" s="29">
        <v>12</v>
      </c>
      <c r="D40" s="29" t="s">
        <v>9</v>
      </c>
      <c r="E40" s="30" t="s">
        <v>57</v>
      </c>
      <c r="F40" s="7">
        <f t="shared" si="2"/>
        <v>474</v>
      </c>
      <c r="G40" s="1">
        <f t="shared" si="0"/>
        <v>5688</v>
      </c>
      <c r="H40" s="21">
        <v>237</v>
      </c>
      <c r="I40" s="9">
        <f t="shared" si="1"/>
        <v>2844</v>
      </c>
      <c r="J40" s="12" t="s">
        <v>176</v>
      </c>
    </row>
    <row r="41" spans="1:10" ht="39.950000000000003" customHeight="1" x14ac:dyDescent="0.25">
      <c r="A41" s="41">
        <v>39</v>
      </c>
      <c r="B41" s="29">
        <v>50</v>
      </c>
      <c r="C41" s="29">
        <v>900</v>
      </c>
      <c r="D41" s="29" t="s">
        <v>50</v>
      </c>
      <c r="E41" s="30" t="s">
        <v>58</v>
      </c>
      <c r="F41" s="7">
        <f t="shared" si="2"/>
        <v>22.48</v>
      </c>
      <c r="G41" s="1">
        <f t="shared" si="0"/>
        <v>20232</v>
      </c>
      <c r="H41" s="18">
        <v>11.24</v>
      </c>
      <c r="I41" s="9">
        <f t="shared" si="1"/>
        <v>10116</v>
      </c>
      <c r="J41" s="10" t="s">
        <v>175</v>
      </c>
    </row>
    <row r="42" spans="1:10" ht="30" customHeight="1" x14ac:dyDescent="0.25">
      <c r="A42" s="41">
        <v>40</v>
      </c>
      <c r="B42" s="29">
        <v>51</v>
      </c>
      <c r="C42" s="29">
        <v>25</v>
      </c>
      <c r="D42" s="29" t="s">
        <v>50</v>
      </c>
      <c r="E42" s="30" t="s">
        <v>59</v>
      </c>
      <c r="F42" s="7">
        <f t="shared" si="2"/>
        <v>28.58</v>
      </c>
      <c r="G42" s="1">
        <f t="shared" si="0"/>
        <v>714.5</v>
      </c>
      <c r="H42" s="18">
        <v>14.29</v>
      </c>
      <c r="I42" s="9">
        <f t="shared" si="1"/>
        <v>357.25</v>
      </c>
      <c r="J42" s="10" t="s">
        <v>176</v>
      </c>
    </row>
    <row r="43" spans="1:10" ht="30" customHeight="1" x14ac:dyDescent="0.25">
      <c r="A43" s="41">
        <v>41</v>
      </c>
      <c r="B43" s="29">
        <v>52</v>
      </c>
      <c r="C43" s="29">
        <v>15</v>
      </c>
      <c r="D43" s="29" t="s">
        <v>9</v>
      </c>
      <c r="E43" s="30" t="s">
        <v>60</v>
      </c>
      <c r="F43" s="7">
        <f t="shared" si="2"/>
        <v>690</v>
      </c>
      <c r="G43" s="1">
        <f>C43*F43</f>
        <v>10350</v>
      </c>
      <c r="H43" s="18">
        <v>345</v>
      </c>
      <c r="I43" s="9">
        <f t="shared" si="1"/>
        <v>5175</v>
      </c>
      <c r="J43" s="10" t="s">
        <v>176</v>
      </c>
    </row>
    <row r="44" spans="1:10" ht="30" customHeight="1" x14ac:dyDescent="0.25">
      <c r="A44" s="41">
        <v>42</v>
      </c>
      <c r="B44" s="29">
        <v>53</v>
      </c>
      <c r="C44" s="29">
        <v>4</v>
      </c>
      <c r="D44" s="29" t="s">
        <v>9</v>
      </c>
      <c r="E44" s="30" t="s">
        <v>61</v>
      </c>
      <c r="F44" s="7">
        <f t="shared" si="2"/>
        <v>884</v>
      </c>
      <c r="G44" s="1">
        <f>F44*C44</f>
        <v>3536</v>
      </c>
      <c r="H44" s="18">
        <v>442</v>
      </c>
      <c r="I44" s="9">
        <f t="shared" si="1"/>
        <v>1768</v>
      </c>
      <c r="J44" s="10" t="s">
        <v>176</v>
      </c>
    </row>
    <row r="45" spans="1:10" ht="30" customHeight="1" x14ac:dyDescent="0.25">
      <c r="A45" s="41">
        <v>43</v>
      </c>
      <c r="B45" s="29">
        <v>54</v>
      </c>
      <c r="C45" s="32">
        <v>250</v>
      </c>
      <c r="D45" s="32" t="s">
        <v>27</v>
      </c>
      <c r="E45" s="30" t="s">
        <v>62</v>
      </c>
      <c r="F45" s="7">
        <f t="shared" si="2"/>
        <v>80</v>
      </c>
      <c r="G45" s="1">
        <f>F45*C45</f>
        <v>20000</v>
      </c>
      <c r="H45" s="18">
        <v>40</v>
      </c>
      <c r="I45" s="9">
        <f t="shared" si="1"/>
        <v>10000</v>
      </c>
      <c r="J45" s="10" t="s">
        <v>175</v>
      </c>
    </row>
    <row r="46" spans="1:10" ht="30" customHeight="1" x14ac:dyDescent="0.25">
      <c r="A46" s="41">
        <v>44</v>
      </c>
      <c r="B46" s="29">
        <v>55</v>
      </c>
      <c r="C46" s="32">
        <v>35</v>
      </c>
      <c r="D46" s="32" t="s">
        <v>27</v>
      </c>
      <c r="E46" s="30" t="s">
        <v>63</v>
      </c>
      <c r="F46" s="7">
        <f t="shared" si="2"/>
        <v>77.98</v>
      </c>
      <c r="G46" s="1">
        <f>F46*C46</f>
        <v>2729.3</v>
      </c>
      <c r="H46" s="18">
        <v>38.99</v>
      </c>
      <c r="I46" s="9">
        <f t="shared" si="1"/>
        <v>1364.65</v>
      </c>
      <c r="J46" s="10" t="s">
        <v>175</v>
      </c>
    </row>
    <row r="47" spans="1:10" ht="30" customHeight="1" x14ac:dyDescent="0.25">
      <c r="A47" s="41">
        <v>45</v>
      </c>
      <c r="B47" s="29">
        <v>56</v>
      </c>
      <c r="C47" s="32">
        <v>175</v>
      </c>
      <c r="D47" s="32" t="s">
        <v>64</v>
      </c>
      <c r="E47" s="30" t="s">
        <v>65</v>
      </c>
      <c r="F47" s="7">
        <f t="shared" si="2"/>
        <v>87.98</v>
      </c>
      <c r="G47" s="1">
        <f>F47*C47</f>
        <v>15396.5</v>
      </c>
      <c r="H47" s="18">
        <v>43.99</v>
      </c>
      <c r="I47" s="9">
        <f t="shared" si="1"/>
        <v>7698.25</v>
      </c>
      <c r="J47" s="10" t="s">
        <v>176</v>
      </c>
    </row>
    <row r="48" spans="1:10" ht="39.950000000000003" customHeight="1" x14ac:dyDescent="0.25">
      <c r="A48" s="41">
        <v>46</v>
      </c>
      <c r="B48" s="29">
        <v>57</v>
      </c>
      <c r="C48" s="32">
        <v>500</v>
      </c>
      <c r="D48" s="32" t="s">
        <v>64</v>
      </c>
      <c r="E48" s="30" t="s">
        <v>142</v>
      </c>
      <c r="F48" s="7">
        <f t="shared" si="2"/>
        <v>65.959999999999994</v>
      </c>
      <c r="G48" s="1">
        <f>F48*C48</f>
        <v>32980</v>
      </c>
      <c r="H48" s="18">
        <v>32.979999999999997</v>
      </c>
      <c r="I48" s="9">
        <f t="shared" si="1"/>
        <v>16490</v>
      </c>
      <c r="J48" s="10" t="s">
        <v>176</v>
      </c>
    </row>
    <row r="49" spans="1:10" ht="110.1" customHeight="1" x14ac:dyDescent="0.25">
      <c r="A49" s="41">
        <v>47</v>
      </c>
      <c r="B49" s="29">
        <v>60</v>
      </c>
      <c r="C49" s="32"/>
      <c r="D49" s="32"/>
      <c r="E49" s="103" t="s">
        <v>145</v>
      </c>
      <c r="F49" s="7"/>
      <c r="G49" s="1"/>
      <c r="H49" s="8"/>
      <c r="I49" s="9"/>
      <c r="J49" s="10"/>
    </row>
    <row r="50" spans="1:10" ht="39.950000000000003" customHeight="1" x14ac:dyDescent="0.25">
      <c r="A50" s="41">
        <v>48</v>
      </c>
      <c r="B50" s="29">
        <v>61</v>
      </c>
      <c r="C50" s="35" t="s">
        <v>134</v>
      </c>
      <c r="D50" s="31"/>
      <c r="E50" s="33" t="s">
        <v>135</v>
      </c>
      <c r="F50" s="7">
        <f t="shared" si="2"/>
        <v>104.06</v>
      </c>
      <c r="G50" s="1"/>
      <c r="H50" s="18">
        <v>52.03</v>
      </c>
      <c r="I50" s="9"/>
      <c r="J50" s="10" t="s">
        <v>175</v>
      </c>
    </row>
    <row r="51" spans="1:10" ht="50.1" customHeight="1" x14ac:dyDescent="0.25">
      <c r="A51" s="41">
        <v>49</v>
      </c>
      <c r="B51" s="29">
        <v>62</v>
      </c>
      <c r="C51" s="29">
        <v>5</v>
      </c>
      <c r="D51" s="29" t="s">
        <v>66</v>
      </c>
      <c r="E51" s="30" t="s">
        <v>67</v>
      </c>
      <c r="F51" s="7">
        <f t="shared" si="2"/>
        <v>30.28</v>
      </c>
      <c r="G51" s="1">
        <f t="shared" ref="G51:G57" si="3">F51*C51</f>
        <v>151.4</v>
      </c>
      <c r="H51" s="18">
        <v>15.14</v>
      </c>
      <c r="I51" s="9">
        <f t="shared" ref="I51:I57" si="4">H51*C51</f>
        <v>75.7</v>
      </c>
      <c r="J51" s="10" t="s">
        <v>175</v>
      </c>
    </row>
    <row r="52" spans="1:10" ht="54.95" customHeight="1" x14ac:dyDescent="0.25">
      <c r="A52" s="41">
        <v>50</v>
      </c>
      <c r="B52" s="29">
        <v>63</v>
      </c>
      <c r="C52" s="29">
        <v>1500</v>
      </c>
      <c r="D52" s="29" t="s">
        <v>9</v>
      </c>
      <c r="E52" s="36" t="s">
        <v>68</v>
      </c>
      <c r="F52" s="7">
        <f t="shared" si="2"/>
        <v>0.96</v>
      </c>
      <c r="G52" s="1">
        <f t="shared" si="3"/>
        <v>1440</v>
      </c>
      <c r="H52" s="18">
        <v>0.48</v>
      </c>
      <c r="I52" s="9">
        <f t="shared" si="4"/>
        <v>720</v>
      </c>
      <c r="J52" s="10" t="s">
        <v>176</v>
      </c>
    </row>
    <row r="53" spans="1:10" ht="54.95" customHeight="1" x14ac:dyDescent="0.25">
      <c r="A53" s="41">
        <v>51</v>
      </c>
      <c r="B53" s="29">
        <v>64</v>
      </c>
      <c r="C53" s="29">
        <v>1500</v>
      </c>
      <c r="D53" s="29" t="s">
        <v>9</v>
      </c>
      <c r="E53" s="36" t="s">
        <v>69</v>
      </c>
      <c r="F53" s="7">
        <f t="shared" si="2"/>
        <v>0.96</v>
      </c>
      <c r="G53" s="1">
        <f t="shared" si="3"/>
        <v>1440</v>
      </c>
      <c r="H53" s="18">
        <v>0.48</v>
      </c>
      <c r="I53" s="9">
        <f t="shared" si="4"/>
        <v>720</v>
      </c>
      <c r="J53" s="10" t="s">
        <v>176</v>
      </c>
    </row>
    <row r="54" spans="1:10" ht="54.95" customHeight="1" x14ac:dyDescent="0.25">
      <c r="A54" s="41">
        <v>52</v>
      </c>
      <c r="B54" s="29">
        <v>65</v>
      </c>
      <c r="C54" s="29">
        <v>1000</v>
      </c>
      <c r="D54" s="29" t="s">
        <v>9</v>
      </c>
      <c r="E54" s="36" t="s">
        <v>70</v>
      </c>
      <c r="F54" s="7">
        <f t="shared" si="2"/>
        <v>0.96</v>
      </c>
      <c r="G54" s="1">
        <f t="shared" si="3"/>
        <v>960</v>
      </c>
      <c r="H54" s="18">
        <v>0.48</v>
      </c>
      <c r="I54" s="9">
        <f t="shared" si="4"/>
        <v>480</v>
      </c>
      <c r="J54" s="10" t="s">
        <v>176</v>
      </c>
    </row>
    <row r="55" spans="1:10" ht="30" customHeight="1" x14ac:dyDescent="0.25">
      <c r="A55" s="41">
        <v>53</v>
      </c>
      <c r="B55" s="29">
        <v>66</v>
      </c>
      <c r="C55" s="29">
        <v>24</v>
      </c>
      <c r="D55" s="29" t="s">
        <v>9</v>
      </c>
      <c r="E55" s="30" t="s">
        <v>71</v>
      </c>
      <c r="F55" s="7">
        <f t="shared" ref="F55:F83" si="5">SUM(H55/0.5)</f>
        <v>13.78</v>
      </c>
      <c r="G55" s="1">
        <f t="shared" si="3"/>
        <v>330.71999999999997</v>
      </c>
      <c r="H55" s="22">
        <v>6.89</v>
      </c>
      <c r="I55" s="9">
        <f t="shared" si="4"/>
        <v>165.35999999999999</v>
      </c>
      <c r="J55" s="10" t="s">
        <v>175</v>
      </c>
    </row>
    <row r="56" spans="1:10" ht="30" customHeight="1" x14ac:dyDescent="0.25">
      <c r="A56" s="41">
        <v>54</v>
      </c>
      <c r="B56" s="29">
        <v>100</v>
      </c>
      <c r="C56" s="32">
        <v>17</v>
      </c>
      <c r="D56" s="32" t="s">
        <v>64</v>
      </c>
      <c r="E56" s="33" t="s">
        <v>107</v>
      </c>
      <c r="F56" s="7">
        <f t="shared" si="5"/>
        <v>91</v>
      </c>
      <c r="G56" s="1">
        <f t="shared" si="3"/>
        <v>1547</v>
      </c>
      <c r="H56" s="18">
        <v>45.5</v>
      </c>
      <c r="I56" s="9">
        <f t="shared" si="4"/>
        <v>773.5</v>
      </c>
      <c r="J56" s="11" t="s">
        <v>175</v>
      </c>
    </row>
    <row r="57" spans="1:10" ht="30" customHeight="1" x14ac:dyDescent="0.25">
      <c r="A57" s="41">
        <v>55</v>
      </c>
      <c r="B57" s="29">
        <v>101</v>
      </c>
      <c r="C57" s="32">
        <v>40</v>
      </c>
      <c r="D57" s="32" t="s">
        <v>64</v>
      </c>
      <c r="E57" s="33" t="s">
        <v>108</v>
      </c>
      <c r="F57" s="7">
        <f t="shared" si="5"/>
        <v>95.98</v>
      </c>
      <c r="G57" s="1">
        <f t="shared" si="3"/>
        <v>3839.2000000000003</v>
      </c>
      <c r="H57" s="18">
        <v>47.99</v>
      </c>
      <c r="I57" s="9">
        <f t="shared" si="4"/>
        <v>1919.6000000000001</v>
      </c>
      <c r="J57" s="11" t="s">
        <v>175</v>
      </c>
    </row>
    <row r="58" spans="1:10" ht="30" customHeight="1" x14ac:dyDescent="0.25">
      <c r="A58" s="41">
        <v>56</v>
      </c>
      <c r="B58" s="29">
        <v>102</v>
      </c>
      <c r="C58" s="31"/>
      <c r="D58" s="31"/>
      <c r="E58" s="34" t="s">
        <v>109</v>
      </c>
      <c r="F58" s="7"/>
      <c r="G58" s="1"/>
      <c r="H58" s="8"/>
      <c r="I58" s="9"/>
      <c r="J58" s="10"/>
    </row>
    <row r="59" spans="1:10" ht="30" customHeight="1" x14ac:dyDescent="0.25">
      <c r="A59" s="41">
        <v>57</v>
      </c>
      <c r="B59" s="29">
        <v>103</v>
      </c>
      <c r="C59" s="31">
        <v>12</v>
      </c>
      <c r="D59" s="31" t="s">
        <v>9</v>
      </c>
      <c r="E59" s="33" t="s">
        <v>110</v>
      </c>
      <c r="F59" s="7">
        <f t="shared" si="5"/>
        <v>188.68</v>
      </c>
      <c r="G59" s="1">
        <f t="shared" ref="G59:G74" si="6">F59*C59</f>
        <v>2264.16</v>
      </c>
      <c r="H59" s="18">
        <v>94.34</v>
      </c>
      <c r="I59" s="9">
        <f t="shared" ref="I59:I84" si="7">H59*C59</f>
        <v>1132.08</v>
      </c>
      <c r="J59" s="10" t="s">
        <v>176</v>
      </c>
    </row>
    <row r="60" spans="1:10" ht="30" customHeight="1" x14ac:dyDescent="0.25">
      <c r="A60" s="41">
        <v>58</v>
      </c>
      <c r="B60" s="29">
        <v>104</v>
      </c>
      <c r="C60" s="31">
        <v>10</v>
      </c>
      <c r="D60" s="31" t="s">
        <v>9</v>
      </c>
      <c r="E60" s="33" t="s">
        <v>111</v>
      </c>
      <c r="F60" s="7">
        <f t="shared" si="5"/>
        <v>290.60000000000002</v>
      </c>
      <c r="G60" s="1">
        <f t="shared" si="6"/>
        <v>2906</v>
      </c>
      <c r="H60" s="18">
        <v>145.30000000000001</v>
      </c>
      <c r="I60" s="9">
        <f t="shared" si="7"/>
        <v>1453</v>
      </c>
      <c r="J60" s="10" t="s">
        <v>176</v>
      </c>
    </row>
    <row r="61" spans="1:10" ht="30" customHeight="1" x14ac:dyDescent="0.25">
      <c r="A61" s="41">
        <v>59</v>
      </c>
      <c r="B61" s="29">
        <v>105</v>
      </c>
      <c r="C61" s="31">
        <v>10</v>
      </c>
      <c r="D61" s="31" t="s">
        <v>9</v>
      </c>
      <c r="E61" s="33" t="s">
        <v>112</v>
      </c>
      <c r="F61" s="7">
        <f t="shared" si="5"/>
        <v>314.45999999999998</v>
      </c>
      <c r="G61" s="1">
        <f t="shared" si="6"/>
        <v>3144.6</v>
      </c>
      <c r="H61" s="18">
        <v>157.22999999999999</v>
      </c>
      <c r="I61" s="9">
        <f t="shared" si="7"/>
        <v>1572.3</v>
      </c>
      <c r="J61" s="10" t="s">
        <v>176</v>
      </c>
    </row>
    <row r="62" spans="1:10" ht="30" customHeight="1" x14ac:dyDescent="0.25">
      <c r="A62" s="41">
        <v>60</v>
      </c>
      <c r="B62" s="29">
        <v>106</v>
      </c>
      <c r="C62" s="31">
        <v>8</v>
      </c>
      <c r="D62" s="31" t="s">
        <v>9</v>
      </c>
      <c r="E62" s="33" t="s">
        <v>113</v>
      </c>
      <c r="F62" s="7">
        <f t="shared" si="5"/>
        <v>435.9</v>
      </c>
      <c r="G62" s="1">
        <f t="shared" si="6"/>
        <v>3487.2</v>
      </c>
      <c r="H62" s="18">
        <v>217.95</v>
      </c>
      <c r="I62" s="9">
        <f t="shared" si="7"/>
        <v>1743.6</v>
      </c>
      <c r="J62" s="10" t="s">
        <v>176</v>
      </c>
    </row>
    <row r="63" spans="1:10" ht="30" customHeight="1" x14ac:dyDescent="0.25">
      <c r="A63" s="41">
        <v>61</v>
      </c>
      <c r="B63" s="29">
        <v>107</v>
      </c>
      <c r="C63" s="31">
        <v>8</v>
      </c>
      <c r="D63" s="31" t="s">
        <v>9</v>
      </c>
      <c r="E63" s="33" t="s">
        <v>114</v>
      </c>
      <c r="F63" s="7">
        <f t="shared" si="5"/>
        <v>457.7</v>
      </c>
      <c r="G63" s="1">
        <f t="shared" si="6"/>
        <v>3661.6</v>
      </c>
      <c r="H63" s="18">
        <v>228.85</v>
      </c>
      <c r="I63" s="9">
        <f t="shared" si="7"/>
        <v>1830.8</v>
      </c>
      <c r="J63" s="10" t="s">
        <v>176</v>
      </c>
    </row>
    <row r="64" spans="1:10" ht="30" customHeight="1" x14ac:dyDescent="0.25">
      <c r="A64" s="41">
        <v>62</v>
      </c>
      <c r="B64" s="29">
        <v>108</v>
      </c>
      <c r="C64" s="31">
        <v>8</v>
      </c>
      <c r="D64" s="31" t="s">
        <v>9</v>
      </c>
      <c r="E64" s="33" t="s">
        <v>115</v>
      </c>
      <c r="F64" s="7">
        <f t="shared" si="5"/>
        <v>623.29999999999995</v>
      </c>
      <c r="G64" s="1">
        <f t="shared" si="6"/>
        <v>4986.3999999999996</v>
      </c>
      <c r="H64" s="18">
        <v>311.64999999999998</v>
      </c>
      <c r="I64" s="9">
        <f t="shared" si="7"/>
        <v>2493.1999999999998</v>
      </c>
      <c r="J64" s="10" t="s">
        <v>176</v>
      </c>
    </row>
    <row r="65" spans="1:10" ht="30" customHeight="1" x14ac:dyDescent="0.25">
      <c r="A65" s="41">
        <v>63</v>
      </c>
      <c r="B65" s="29">
        <v>109</v>
      </c>
      <c r="C65" s="31">
        <v>4</v>
      </c>
      <c r="D65" s="31" t="s">
        <v>9</v>
      </c>
      <c r="E65" s="33" t="s">
        <v>116</v>
      </c>
      <c r="F65" s="7">
        <f t="shared" si="5"/>
        <v>871.8</v>
      </c>
      <c r="G65" s="1">
        <f t="shared" si="6"/>
        <v>3487.2</v>
      </c>
      <c r="H65" s="18">
        <v>435.9</v>
      </c>
      <c r="I65" s="9">
        <f t="shared" si="7"/>
        <v>1743.6</v>
      </c>
      <c r="J65" s="10" t="s">
        <v>176</v>
      </c>
    </row>
    <row r="66" spans="1:10" ht="30" customHeight="1" x14ac:dyDescent="0.25">
      <c r="A66" s="41">
        <v>64</v>
      </c>
      <c r="B66" s="29">
        <v>110</v>
      </c>
      <c r="C66" s="31">
        <v>4</v>
      </c>
      <c r="D66" s="31" t="s">
        <v>9</v>
      </c>
      <c r="E66" s="33" t="s">
        <v>117</v>
      </c>
      <c r="F66" s="7">
        <f t="shared" si="5"/>
        <v>1089.74</v>
      </c>
      <c r="G66" s="1">
        <f t="shared" si="6"/>
        <v>4358.96</v>
      </c>
      <c r="H66" s="18">
        <v>544.87</v>
      </c>
      <c r="I66" s="9">
        <f t="shared" si="7"/>
        <v>2179.48</v>
      </c>
      <c r="J66" s="10" t="s">
        <v>176</v>
      </c>
    </row>
    <row r="67" spans="1:10" ht="30" customHeight="1" x14ac:dyDescent="0.25">
      <c r="A67" s="41">
        <v>65</v>
      </c>
      <c r="B67" s="29">
        <v>111</v>
      </c>
      <c r="C67" s="31">
        <v>100</v>
      </c>
      <c r="D67" s="31" t="s">
        <v>9</v>
      </c>
      <c r="E67" s="30" t="s">
        <v>118</v>
      </c>
      <c r="F67" s="7">
        <f t="shared" si="5"/>
        <v>3.26</v>
      </c>
      <c r="G67" s="1">
        <f t="shared" si="6"/>
        <v>326</v>
      </c>
      <c r="H67" s="18">
        <v>1.63</v>
      </c>
      <c r="I67" s="9">
        <f t="shared" si="7"/>
        <v>163</v>
      </c>
      <c r="J67" s="11" t="s">
        <v>175</v>
      </c>
    </row>
    <row r="68" spans="1:10" ht="30" customHeight="1" x14ac:dyDescent="0.25">
      <c r="A68" s="41">
        <v>66</v>
      </c>
      <c r="B68" s="29">
        <v>112</v>
      </c>
      <c r="C68" s="29">
        <v>30</v>
      </c>
      <c r="D68" s="29" t="s">
        <v>9</v>
      </c>
      <c r="E68" s="30" t="s">
        <v>119</v>
      </c>
      <c r="F68" s="7">
        <f t="shared" si="5"/>
        <v>3.26</v>
      </c>
      <c r="G68" s="1">
        <f t="shared" si="6"/>
        <v>97.8</v>
      </c>
      <c r="H68" s="18">
        <v>1.63</v>
      </c>
      <c r="I68" s="9">
        <f t="shared" si="7"/>
        <v>48.9</v>
      </c>
      <c r="J68" s="10" t="s">
        <v>175</v>
      </c>
    </row>
    <row r="69" spans="1:10" ht="30" customHeight="1" x14ac:dyDescent="0.25">
      <c r="A69" s="41">
        <v>67</v>
      </c>
      <c r="B69" s="29">
        <v>113</v>
      </c>
      <c r="C69" s="29">
        <v>96</v>
      </c>
      <c r="D69" s="29" t="s">
        <v>9</v>
      </c>
      <c r="E69" s="30" t="s">
        <v>120</v>
      </c>
      <c r="F69" s="7">
        <f t="shared" si="5"/>
        <v>3.26</v>
      </c>
      <c r="G69" s="1">
        <f t="shared" si="6"/>
        <v>312.95999999999998</v>
      </c>
      <c r="H69" s="18">
        <v>1.63</v>
      </c>
      <c r="I69" s="9">
        <f t="shared" si="7"/>
        <v>156.47999999999999</v>
      </c>
      <c r="J69" s="10" t="s">
        <v>175</v>
      </c>
    </row>
    <row r="70" spans="1:10" ht="30" customHeight="1" x14ac:dyDescent="0.25">
      <c r="A70" s="41">
        <v>68</v>
      </c>
      <c r="B70" s="29">
        <v>114</v>
      </c>
      <c r="C70" s="29">
        <v>36</v>
      </c>
      <c r="D70" s="29" t="s">
        <v>9</v>
      </c>
      <c r="E70" s="30" t="s">
        <v>121</v>
      </c>
      <c r="F70" s="7">
        <f t="shared" si="5"/>
        <v>3.26</v>
      </c>
      <c r="G70" s="1">
        <f t="shared" si="6"/>
        <v>117.35999999999999</v>
      </c>
      <c r="H70" s="18">
        <v>1.63</v>
      </c>
      <c r="I70" s="9">
        <f t="shared" si="7"/>
        <v>58.679999999999993</v>
      </c>
      <c r="J70" s="10" t="s">
        <v>175</v>
      </c>
    </row>
    <row r="71" spans="1:10" ht="30" customHeight="1" x14ac:dyDescent="0.25">
      <c r="A71" s="41">
        <v>69</v>
      </c>
      <c r="B71" s="29">
        <v>115</v>
      </c>
      <c r="C71" s="29">
        <v>72</v>
      </c>
      <c r="D71" s="29" t="s">
        <v>9</v>
      </c>
      <c r="E71" s="30" t="s">
        <v>122</v>
      </c>
      <c r="F71" s="7">
        <f t="shared" si="5"/>
        <v>3.26</v>
      </c>
      <c r="G71" s="1">
        <f t="shared" si="6"/>
        <v>234.71999999999997</v>
      </c>
      <c r="H71" s="18">
        <v>1.63</v>
      </c>
      <c r="I71" s="9">
        <f t="shared" si="7"/>
        <v>117.35999999999999</v>
      </c>
      <c r="J71" s="10" t="s">
        <v>175</v>
      </c>
    </row>
    <row r="72" spans="1:10" ht="30" customHeight="1" x14ac:dyDescent="0.25">
      <c r="A72" s="41">
        <v>70</v>
      </c>
      <c r="B72" s="29">
        <v>116</v>
      </c>
      <c r="C72" s="29">
        <v>12</v>
      </c>
      <c r="D72" s="29" t="s">
        <v>9</v>
      </c>
      <c r="E72" s="30" t="s">
        <v>123</v>
      </c>
      <c r="F72" s="7">
        <f t="shared" si="5"/>
        <v>3.26</v>
      </c>
      <c r="G72" s="1">
        <f t="shared" si="6"/>
        <v>39.119999999999997</v>
      </c>
      <c r="H72" s="18">
        <v>1.63</v>
      </c>
      <c r="I72" s="9">
        <f t="shared" si="7"/>
        <v>19.559999999999999</v>
      </c>
      <c r="J72" s="10" t="s">
        <v>175</v>
      </c>
    </row>
    <row r="73" spans="1:10" ht="30" customHeight="1" x14ac:dyDescent="0.25">
      <c r="A73" s="41">
        <v>71</v>
      </c>
      <c r="B73" s="29">
        <v>117</v>
      </c>
      <c r="C73" s="37">
        <v>10</v>
      </c>
      <c r="D73" s="37" t="s">
        <v>64</v>
      </c>
      <c r="E73" s="39" t="s">
        <v>124</v>
      </c>
      <c r="F73" s="7">
        <f t="shared" si="5"/>
        <v>308</v>
      </c>
      <c r="G73" s="1">
        <f t="shared" si="6"/>
        <v>3080</v>
      </c>
      <c r="H73" s="18">
        <v>154</v>
      </c>
      <c r="I73" s="9">
        <f t="shared" si="7"/>
        <v>1540</v>
      </c>
      <c r="J73" s="10" t="s">
        <v>176</v>
      </c>
    </row>
    <row r="74" spans="1:10" ht="30" customHeight="1" x14ac:dyDescent="0.25">
      <c r="A74" s="41">
        <v>72</v>
      </c>
      <c r="B74" s="29">
        <v>118</v>
      </c>
      <c r="C74" s="37">
        <v>40</v>
      </c>
      <c r="D74" s="37" t="s">
        <v>64</v>
      </c>
      <c r="E74" s="39" t="s">
        <v>125</v>
      </c>
      <c r="F74" s="7">
        <f t="shared" si="5"/>
        <v>296.12</v>
      </c>
      <c r="G74" s="1">
        <f t="shared" si="6"/>
        <v>11844.8</v>
      </c>
      <c r="H74" s="18">
        <v>148.06</v>
      </c>
      <c r="I74" s="9">
        <f t="shared" si="7"/>
        <v>5922.4</v>
      </c>
      <c r="J74" s="10" t="s">
        <v>176</v>
      </c>
    </row>
    <row r="75" spans="1:10" ht="30" customHeight="1" x14ac:dyDescent="0.25">
      <c r="A75" s="41">
        <v>73</v>
      </c>
      <c r="B75" s="29">
        <v>119</v>
      </c>
      <c r="C75" s="37">
        <v>17</v>
      </c>
      <c r="D75" s="37" t="s">
        <v>64</v>
      </c>
      <c r="E75" s="39" t="s">
        <v>126</v>
      </c>
      <c r="F75" s="7">
        <f t="shared" si="5"/>
        <v>850.5</v>
      </c>
      <c r="G75" s="1">
        <f>SUM(C75*F75)</f>
        <v>14458.5</v>
      </c>
      <c r="H75" s="18">
        <v>425.25</v>
      </c>
      <c r="I75" s="9">
        <f t="shared" si="7"/>
        <v>7229.25</v>
      </c>
      <c r="J75" s="10" t="s">
        <v>175</v>
      </c>
    </row>
    <row r="76" spans="1:10" ht="30" customHeight="1" x14ac:dyDescent="0.25">
      <c r="A76" s="41">
        <v>74</v>
      </c>
      <c r="B76" s="29">
        <v>120</v>
      </c>
      <c r="C76" s="37">
        <v>8</v>
      </c>
      <c r="D76" s="37" t="s">
        <v>64</v>
      </c>
      <c r="E76" s="39" t="s">
        <v>141</v>
      </c>
      <c r="F76" s="7">
        <f t="shared" si="5"/>
        <v>127.44</v>
      </c>
      <c r="G76" s="1">
        <f t="shared" ref="G76:G84" si="8">F76*C76</f>
        <v>1019.52</v>
      </c>
      <c r="H76" s="18">
        <v>63.72</v>
      </c>
      <c r="I76" s="9">
        <f t="shared" si="7"/>
        <v>509.76</v>
      </c>
      <c r="J76" s="10" t="s">
        <v>175</v>
      </c>
    </row>
    <row r="77" spans="1:10" ht="30" customHeight="1" x14ac:dyDescent="0.25">
      <c r="A77" s="41">
        <v>75</v>
      </c>
      <c r="B77" s="29">
        <v>121</v>
      </c>
      <c r="C77" s="37">
        <v>12</v>
      </c>
      <c r="D77" s="37" t="s">
        <v>64</v>
      </c>
      <c r="E77" s="39" t="s">
        <v>127</v>
      </c>
      <c r="F77" s="7">
        <f t="shared" si="5"/>
        <v>285.06</v>
      </c>
      <c r="G77" s="1">
        <f t="shared" si="8"/>
        <v>3420.7200000000003</v>
      </c>
      <c r="H77" s="18">
        <v>142.53</v>
      </c>
      <c r="I77" s="9">
        <f t="shared" si="7"/>
        <v>1710.3600000000001</v>
      </c>
      <c r="J77" s="10" t="s">
        <v>175</v>
      </c>
    </row>
    <row r="78" spans="1:10" ht="30" customHeight="1" x14ac:dyDescent="0.25">
      <c r="A78" s="41">
        <v>76</v>
      </c>
      <c r="B78" s="29">
        <v>122</v>
      </c>
      <c r="C78" s="37">
        <v>50</v>
      </c>
      <c r="D78" s="37" t="s">
        <v>64</v>
      </c>
      <c r="E78" s="39" t="s">
        <v>128</v>
      </c>
      <c r="F78" s="7">
        <f t="shared" si="5"/>
        <v>786.9</v>
      </c>
      <c r="G78" s="1">
        <f t="shared" si="8"/>
        <v>39345</v>
      </c>
      <c r="H78" s="18">
        <v>393.45</v>
      </c>
      <c r="I78" s="9">
        <f t="shared" si="7"/>
        <v>19672.5</v>
      </c>
      <c r="J78" s="10" t="s">
        <v>175</v>
      </c>
    </row>
    <row r="79" spans="1:10" ht="30" customHeight="1" x14ac:dyDescent="0.25">
      <c r="A79" s="41">
        <v>77</v>
      </c>
      <c r="B79" s="29">
        <v>123</v>
      </c>
      <c r="C79" s="37">
        <v>10</v>
      </c>
      <c r="D79" s="37" t="s">
        <v>64</v>
      </c>
      <c r="E79" s="40" t="s">
        <v>129</v>
      </c>
      <c r="F79" s="7">
        <f t="shared" si="5"/>
        <v>387</v>
      </c>
      <c r="G79" s="1">
        <f t="shared" si="8"/>
        <v>3870</v>
      </c>
      <c r="H79" s="18">
        <v>193.5</v>
      </c>
      <c r="I79" s="9">
        <f t="shared" si="7"/>
        <v>1935</v>
      </c>
      <c r="J79" s="10" t="s">
        <v>175</v>
      </c>
    </row>
    <row r="80" spans="1:10" ht="30" customHeight="1" x14ac:dyDescent="0.25">
      <c r="A80" s="41">
        <v>78</v>
      </c>
      <c r="B80" s="29">
        <v>124</v>
      </c>
      <c r="C80" s="37">
        <v>4</v>
      </c>
      <c r="D80" s="37" t="s">
        <v>64</v>
      </c>
      <c r="E80" s="39" t="s">
        <v>130</v>
      </c>
      <c r="F80" s="7">
        <f t="shared" si="5"/>
        <v>325.89999999999998</v>
      </c>
      <c r="G80" s="1">
        <f t="shared" si="8"/>
        <v>1303.5999999999999</v>
      </c>
      <c r="H80" s="18">
        <v>162.94999999999999</v>
      </c>
      <c r="I80" s="9">
        <f t="shared" si="7"/>
        <v>651.79999999999995</v>
      </c>
      <c r="J80" s="10" t="s">
        <v>175</v>
      </c>
    </row>
    <row r="81" spans="1:10" ht="30" customHeight="1" x14ac:dyDescent="0.25">
      <c r="A81" s="41">
        <v>79</v>
      </c>
      <c r="B81" s="29">
        <v>149</v>
      </c>
      <c r="C81" s="37">
        <v>11</v>
      </c>
      <c r="D81" s="37" t="s">
        <v>64</v>
      </c>
      <c r="E81" s="33" t="s">
        <v>144</v>
      </c>
      <c r="F81" s="7">
        <f t="shared" si="5"/>
        <v>266.64</v>
      </c>
      <c r="G81" s="1">
        <f t="shared" si="8"/>
        <v>2933.04</v>
      </c>
      <c r="H81" s="18">
        <v>133.32</v>
      </c>
      <c r="I81" s="9">
        <f t="shared" si="7"/>
        <v>1466.52</v>
      </c>
      <c r="J81" s="10" t="s">
        <v>176</v>
      </c>
    </row>
    <row r="82" spans="1:10" ht="30" customHeight="1" x14ac:dyDescent="0.25">
      <c r="A82" s="41">
        <v>80</v>
      </c>
      <c r="B82" s="29">
        <v>125</v>
      </c>
      <c r="C82" s="37">
        <v>13</v>
      </c>
      <c r="D82" s="37" t="s">
        <v>131</v>
      </c>
      <c r="E82" s="30" t="s">
        <v>132</v>
      </c>
      <c r="F82" s="7">
        <f t="shared" si="5"/>
        <v>15.38</v>
      </c>
      <c r="G82" s="1">
        <f t="shared" si="8"/>
        <v>199.94</v>
      </c>
      <c r="H82" s="18">
        <v>7.69</v>
      </c>
      <c r="I82" s="9">
        <f t="shared" si="7"/>
        <v>99.97</v>
      </c>
      <c r="J82" s="10" t="s">
        <v>175</v>
      </c>
    </row>
    <row r="83" spans="1:10" ht="30" customHeight="1" x14ac:dyDescent="0.25">
      <c r="A83" s="41">
        <v>81</v>
      </c>
      <c r="B83" s="29">
        <v>126</v>
      </c>
      <c r="C83" s="31">
        <v>6</v>
      </c>
      <c r="D83" s="31" t="s">
        <v>64</v>
      </c>
      <c r="E83" s="33" t="s">
        <v>133</v>
      </c>
      <c r="F83" s="7">
        <f t="shared" si="5"/>
        <v>37</v>
      </c>
      <c r="G83" s="1">
        <f t="shared" si="8"/>
        <v>222</v>
      </c>
      <c r="H83" s="18">
        <v>18.5</v>
      </c>
      <c r="I83" s="9">
        <f t="shared" si="7"/>
        <v>111</v>
      </c>
      <c r="J83" s="10" t="s">
        <v>176</v>
      </c>
    </row>
    <row r="84" spans="1:10" ht="30" customHeight="1" x14ac:dyDescent="0.25">
      <c r="A84" s="41">
        <v>82</v>
      </c>
      <c r="B84" s="29">
        <v>150</v>
      </c>
      <c r="C84" s="31">
        <v>1500</v>
      </c>
      <c r="D84" s="31" t="s">
        <v>206</v>
      </c>
      <c r="E84" s="36" t="s">
        <v>203</v>
      </c>
      <c r="F84" s="7">
        <v>0.96</v>
      </c>
      <c r="G84" s="1">
        <f t="shared" si="8"/>
        <v>1440</v>
      </c>
      <c r="H84" s="18">
        <v>0.48</v>
      </c>
      <c r="I84" s="9">
        <f t="shared" si="7"/>
        <v>720</v>
      </c>
      <c r="J84" s="10"/>
    </row>
    <row r="85" spans="1:10" ht="30" customHeight="1" x14ac:dyDescent="0.25">
      <c r="B85" s="29"/>
      <c r="C85" s="31"/>
      <c r="D85" s="31"/>
      <c r="E85" s="87" t="s">
        <v>208</v>
      </c>
      <c r="F85" s="7"/>
      <c r="G85" s="1"/>
      <c r="H85" s="8"/>
      <c r="I85" s="9"/>
      <c r="J85" s="10"/>
    </row>
    <row r="86" spans="1:10" ht="39.950000000000003" customHeight="1" x14ac:dyDescent="0.25">
      <c r="B86" s="29"/>
      <c r="C86" s="31"/>
      <c r="D86" s="31"/>
      <c r="E86" s="98" t="s">
        <v>213</v>
      </c>
      <c r="F86" s="7"/>
      <c r="G86" s="1"/>
      <c r="H86" s="8"/>
      <c r="I86" s="9"/>
      <c r="J86" s="10"/>
    </row>
    <row r="87" spans="1:10" ht="39.950000000000003" customHeight="1" x14ac:dyDescent="0.25">
      <c r="B87" s="29">
        <v>1</v>
      </c>
      <c r="C87" s="31">
        <v>900</v>
      </c>
      <c r="D87" s="31" t="s">
        <v>64</v>
      </c>
      <c r="E87" s="93" t="s">
        <v>207</v>
      </c>
      <c r="F87" s="94">
        <f>SUM(H87/0.5)</f>
        <v>42.16</v>
      </c>
      <c r="G87" s="1">
        <f>SUM(C87*F87)</f>
        <v>37944</v>
      </c>
      <c r="H87" s="94">
        <v>21.08</v>
      </c>
      <c r="I87" s="1">
        <f>SUM(C87*H87)</f>
        <v>18972</v>
      </c>
      <c r="J87" s="10"/>
    </row>
    <row r="88" spans="1:10" ht="39.950000000000003" customHeight="1" x14ac:dyDescent="0.25">
      <c r="B88" s="29">
        <v>2</v>
      </c>
      <c r="C88" s="31">
        <v>700</v>
      </c>
      <c r="D88" s="31" t="s">
        <v>64</v>
      </c>
      <c r="E88" s="93" t="s">
        <v>209</v>
      </c>
      <c r="F88" s="94">
        <f t="shared" ref="F88:F91" si="9">SUM(H88/0.5)</f>
        <v>33.82</v>
      </c>
      <c r="G88" s="1">
        <f t="shared" ref="G88:G104" si="10">SUM(C88*F88)</f>
        <v>23674</v>
      </c>
      <c r="H88" s="95">
        <v>16.91</v>
      </c>
      <c r="I88" s="1">
        <f t="shared" ref="I88:I104" si="11">SUM(C88*H88)</f>
        <v>11837</v>
      </c>
      <c r="J88" s="10"/>
    </row>
    <row r="89" spans="1:10" ht="39.950000000000003" customHeight="1" x14ac:dyDescent="0.25">
      <c r="B89" s="29">
        <v>3</v>
      </c>
      <c r="C89" s="31">
        <v>375</v>
      </c>
      <c r="D89" s="31" t="s">
        <v>64</v>
      </c>
      <c r="E89" s="93" t="s">
        <v>210</v>
      </c>
      <c r="F89" s="94">
        <f t="shared" si="9"/>
        <v>44.4</v>
      </c>
      <c r="G89" s="1">
        <f t="shared" si="10"/>
        <v>16650</v>
      </c>
      <c r="H89" s="94">
        <v>22.2</v>
      </c>
      <c r="I89" s="1">
        <f t="shared" si="11"/>
        <v>8325</v>
      </c>
      <c r="J89" s="10"/>
    </row>
    <row r="90" spans="1:10" ht="39.950000000000003" customHeight="1" x14ac:dyDescent="0.25">
      <c r="B90" s="29">
        <v>4</v>
      </c>
      <c r="C90" s="31">
        <v>1000</v>
      </c>
      <c r="D90" s="31" t="s">
        <v>64</v>
      </c>
      <c r="E90" s="93" t="s">
        <v>211</v>
      </c>
      <c r="F90" s="94">
        <f t="shared" si="9"/>
        <v>44.4</v>
      </c>
      <c r="G90" s="1">
        <f t="shared" si="10"/>
        <v>44400</v>
      </c>
      <c r="H90" s="94">
        <v>22.2</v>
      </c>
      <c r="I90" s="1">
        <f t="shared" si="11"/>
        <v>22200</v>
      </c>
      <c r="J90" s="10"/>
    </row>
    <row r="91" spans="1:10" ht="39.950000000000003" customHeight="1" x14ac:dyDescent="0.25">
      <c r="B91" s="29">
        <v>5</v>
      </c>
      <c r="C91" s="31">
        <v>40</v>
      </c>
      <c r="D91" s="31" t="s">
        <v>64</v>
      </c>
      <c r="E91" s="93" t="s">
        <v>212</v>
      </c>
      <c r="F91" s="94">
        <f t="shared" si="9"/>
        <v>46.74</v>
      </c>
      <c r="G91" s="1">
        <f t="shared" si="10"/>
        <v>1869.6000000000001</v>
      </c>
      <c r="H91" s="94">
        <v>23.37</v>
      </c>
      <c r="I91" s="1">
        <f t="shared" si="11"/>
        <v>934.80000000000007</v>
      </c>
      <c r="J91" s="10"/>
    </row>
    <row r="92" spans="1:10" ht="30" customHeight="1" x14ac:dyDescent="0.25">
      <c r="B92" s="29"/>
      <c r="C92" s="31"/>
      <c r="D92" s="31"/>
      <c r="E92" s="77" t="s">
        <v>214</v>
      </c>
      <c r="F92" s="7"/>
      <c r="G92" s="1"/>
      <c r="H92" s="8"/>
      <c r="I92" s="9"/>
      <c r="J92" s="10"/>
    </row>
    <row r="93" spans="1:10" ht="39.950000000000003" customHeight="1" x14ac:dyDescent="0.25">
      <c r="B93" s="29">
        <v>6</v>
      </c>
      <c r="C93" s="31">
        <v>350</v>
      </c>
      <c r="D93" s="31" t="s">
        <v>64</v>
      </c>
      <c r="E93" s="96" t="s">
        <v>215</v>
      </c>
      <c r="F93" s="94">
        <f t="shared" ref="F93:F94" si="12">SUM(H93/0.5)</f>
        <v>145.62</v>
      </c>
      <c r="G93" s="1">
        <f t="shared" si="10"/>
        <v>50967</v>
      </c>
      <c r="H93" s="95">
        <v>72.81</v>
      </c>
      <c r="I93" s="1">
        <f t="shared" si="11"/>
        <v>25483.5</v>
      </c>
      <c r="J93" s="10"/>
    </row>
    <row r="94" spans="1:10" ht="39.950000000000003" customHeight="1" x14ac:dyDescent="0.25">
      <c r="B94" s="29">
        <v>7</v>
      </c>
      <c r="C94" s="31">
        <v>250</v>
      </c>
      <c r="D94" s="31" t="s">
        <v>64</v>
      </c>
      <c r="E94" s="97" t="s">
        <v>216</v>
      </c>
      <c r="F94" s="94">
        <f t="shared" si="12"/>
        <v>167.2</v>
      </c>
      <c r="G94" s="1">
        <f t="shared" si="10"/>
        <v>41800</v>
      </c>
      <c r="H94" s="95">
        <v>83.6</v>
      </c>
      <c r="I94" s="1">
        <f t="shared" si="11"/>
        <v>20900</v>
      </c>
      <c r="J94" s="10"/>
    </row>
    <row r="95" spans="1:10" ht="30" customHeight="1" x14ac:dyDescent="0.25">
      <c r="B95" s="29"/>
      <c r="C95" s="31"/>
      <c r="D95" s="31"/>
      <c r="E95" s="87" t="s">
        <v>223</v>
      </c>
      <c r="F95" s="7"/>
      <c r="G95" s="1"/>
      <c r="H95" s="8"/>
      <c r="I95" s="9"/>
      <c r="J95" s="10"/>
    </row>
    <row r="96" spans="1:10" ht="30" customHeight="1" x14ac:dyDescent="0.25">
      <c r="B96" s="29">
        <v>1</v>
      </c>
      <c r="C96" s="31">
        <v>350</v>
      </c>
      <c r="D96" s="31" t="s">
        <v>64</v>
      </c>
      <c r="E96" s="99" t="s">
        <v>221</v>
      </c>
      <c r="F96" s="102">
        <f t="shared" ref="F96:F101" si="13">SUM(H96/0.5)</f>
        <v>34.14</v>
      </c>
      <c r="G96" s="1">
        <f t="shared" si="10"/>
        <v>11949</v>
      </c>
      <c r="H96" s="100">
        <v>17.07</v>
      </c>
      <c r="I96" s="1">
        <f t="shared" si="11"/>
        <v>5974.5</v>
      </c>
      <c r="J96" s="10"/>
    </row>
    <row r="97" spans="2:10" ht="30" customHeight="1" x14ac:dyDescent="0.25">
      <c r="B97" s="29">
        <v>2</v>
      </c>
      <c r="C97" s="31">
        <v>300</v>
      </c>
      <c r="D97" s="31" t="s">
        <v>64</v>
      </c>
      <c r="E97" s="99" t="s">
        <v>222</v>
      </c>
      <c r="F97" s="102">
        <f t="shared" si="13"/>
        <v>31.42</v>
      </c>
      <c r="G97" s="1">
        <f t="shared" si="10"/>
        <v>9426</v>
      </c>
      <c r="H97" s="100">
        <v>15.71</v>
      </c>
      <c r="I97" s="1">
        <f t="shared" si="11"/>
        <v>4713</v>
      </c>
      <c r="J97" s="10"/>
    </row>
    <row r="98" spans="2:10" ht="30" customHeight="1" x14ac:dyDescent="0.25">
      <c r="B98" s="29">
        <v>3</v>
      </c>
      <c r="C98" s="31">
        <v>3000</v>
      </c>
      <c r="D98" s="31" t="s">
        <v>64</v>
      </c>
      <c r="E98" s="99" t="s">
        <v>220</v>
      </c>
      <c r="F98" s="102">
        <f t="shared" si="13"/>
        <v>37.18</v>
      </c>
      <c r="G98" s="1">
        <f t="shared" si="10"/>
        <v>111540</v>
      </c>
      <c r="H98" s="100">
        <v>18.59</v>
      </c>
      <c r="I98" s="1">
        <f t="shared" si="11"/>
        <v>55770</v>
      </c>
      <c r="J98" s="10"/>
    </row>
    <row r="99" spans="2:10" ht="30" customHeight="1" x14ac:dyDescent="0.25">
      <c r="B99" s="29">
        <v>4</v>
      </c>
      <c r="C99" s="31">
        <v>550</v>
      </c>
      <c r="D99" s="31" t="s">
        <v>64</v>
      </c>
      <c r="E99" s="99" t="s">
        <v>219</v>
      </c>
      <c r="F99" s="102">
        <f t="shared" si="13"/>
        <v>74.760000000000005</v>
      </c>
      <c r="G99" s="1">
        <f t="shared" si="10"/>
        <v>41118</v>
      </c>
      <c r="H99" s="101">
        <v>37.380000000000003</v>
      </c>
      <c r="I99" s="1">
        <f t="shared" si="11"/>
        <v>20559</v>
      </c>
      <c r="J99" s="10"/>
    </row>
    <row r="100" spans="2:10" ht="30" customHeight="1" x14ac:dyDescent="0.25">
      <c r="B100" s="29">
        <v>5</v>
      </c>
      <c r="C100" s="31">
        <v>2200</v>
      </c>
      <c r="D100" s="31" t="s">
        <v>64</v>
      </c>
      <c r="E100" s="99" t="s">
        <v>218</v>
      </c>
      <c r="F100" s="102">
        <f t="shared" si="13"/>
        <v>46.18</v>
      </c>
      <c r="G100" s="1">
        <f t="shared" si="10"/>
        <v>101596</v>
      </c>
      <c r="H100" s="101">
        <v>23.09</v>
      </c>
      <c r="I100" s="1">
        <f t="shared" si="11"/>
        <v>50798</v>
      </c>
      <c r="J100" s="10"/>
    </row>
    <row r="101" spans="2:10" ht="39.950000000000003" customHeight="1" x14ac:dyDescent="0.25">
      <c r="B101" s="29">
        <v>6</v>
      </c>
      <c r="C101" s="31">
        <v>120</v>
      </c>
      <c r="D101" s="31" t="s">
        <v>64</v>
      </c>
      <c r="E101" s="99" t="s">
        <v>217</v>
      </c>
      <c r="F101" s="102">
        <f t="shared" si="13"/>
        <v>32.44</v>
      </c>
      <c r="G101" s="1">
        <f t="shared" si="10"/>
        <v>3892.7999999999997</v>
      </c>
      <c r="H101" s="101">
        <v>16.22</v>
      </c>
      <c r="I101" s="1">
        <f t="shared" si="11"/>
        <v>1946.3999999999999</v>
      </c>
      <c r="J101" s="10"/>
    </row>
    <row r="102" spans="2:10" ht="30" customHeight="1" x14ac:dyDescent="0.25">
      <c r="B102" s="29">
        <v>7</v>
      </c>
      <c r="C102" s="31">
        <v>650</v>
      </c>
      <c r="D102" s="31" t="s">
        <v>64</v>
      </c>
      <c r="E102" s="105" t="s">
        <v>224</v>
      </c>
      <c r="F102" s="102">
        <f>SUM(H102/0.5)</f>
        <v>93.58</v>
      </c>
      <c r="G102" s="1">
        <f t="shared" si="10"/>
        <v>60827</v>
      </c>
      <c r="H102" s="100">
        <v>46.79</v>
      </c>
      <c r="I102" s="1">
        <f t="shared" si="11"/>
        <v>30413.5</v>
      </c>
      <c r="J102" s="10"/>
    </row>
    <row r="103" spans="2:10" ht="30" customHeight="1" x14ac:dyDescent="0.25">
      <c r="B103" s="29">
        <v>8</v>
      </c>
      <c r="C103" s="31">
        <v>750</v>
      </c>
      <c r="D103" s="31" t="s">
        <v>64</v>
      </c>
      <c r="E103" s="105" t="s">
        <v>225</v>
      </c>
      <c r="F103" s="102">
        <f>SUM(H103/0.5)</f>
        <v>77.86</v>
      </c>
      <c r="G103" s="1">
        <f t="shared" si="10"/>
        <v>58395</v>
      </c>
      <c r="H103" s="100">
        <v>38.93</v>
      </c>
      <c r="I103" s="1">
        <f t="shared" si="11"/>
        <v>29197.5</v>
      </c>
      <c r="J103" s="10"/>
    </row>
    <row r="104" spans="2:10" ht="30" customHeight="1" x14ac:dyDescent="0.25">
      <c r="B104" s="29">
        <v>9</v>
      </c>
      <c r="C104" s="31">
        <v>500</v>
      </c>
      <c r="D104" s="31" t="s">
        <v>64</v>
      </c>
      <c r="E104" s="105" t="s">
        <v>226</v>
      </c>
      <c r="F104" s="102">
        <f>SUM(H104/0.5)</f>
        <v>86.76</v>
      </c>
      <c r="G104" s="1">
        <f t="shared" si="10"/>
        <v>43380</v>
      </c>
      <c r="H104" s="100">
        <v>43.38</v>
      </c>
      <c r="I104" s="1">
        <f t="shared" si="11"/>
        <v>21690</v>
      </c>
      <c r="J104" s="10"/>
    </row>
    <row r="105" spans="2:10" ht="39.950000000000003" customHeight="1" x14ac:dyDescent="0.25">
      <c r="B105" s="29">
        <v>10</v>
      </c>
      <c r="C105" s="31">
        <v>20</v>
      </c>
      <c r="D105" s="31" t="s">
        <v>9</v>
      </c>
      <c r="E105" s="107" t="s">
        <v>230</v>
      </c>
      <c r="F105" s="102"/>
      <c r="G105" s="1"/>
      <c r="H105" s="101"/>
      <c r="I105" s="1"/>
      <c r="J105" s="10"/>
    </row>
    <row r="106" spans="2:10" ht="39.950000000000003" customHeight="1" x14ac:dyDescent="0.25">
      <c r="B106" s="29">
        <v>11</v>
      </c>
      <c r="C106" s="31">
        <v>250</v>
      </c>
      <c r="D106" s="31" t="s">
        <v>206</v>
      </c>
      <c r="E106" s="106" t="s">
        <v>227</v>
      </c>
      <c r="F106" s="7"/>
      <c r="G106" s="1"/>
      <c r="H106" s="8"/>
      <c r="I106" s="9"/>
      <c r="J106" s="10"/>
    </row>
    <row r="107" spans="2:10" ht="39.950000000000003" customHeight="1" x14ac:dyDescent="0.25">
      <c r="B107" s="29">
        <v>12</v>
      </c>
      <c r="C107" s="31">
        <v>375</v>
      </c>
      <c r="D107" s="31" t="s">
        <v>206</v>
      </c>
      <c r="E107" s="106" t="s">
        <v>228</v>
      </c>
      <c r="F107" s="7"/>
      <c r="G107" s="1"/>
      <c r="H107" s="8"/>
      <c r="I107" s="9"/>
      <c r="J107" s="10"/>
    </row>
    <row r="108" spans="2:10" ht="24.95" customHeight="1" x14ac:dyDescent="0.25">
      <c r="B108" s="29"/>
      <c r="C108" s="31"/>
      <c r="D108" s="31"/>
      <c r="E108" s="89" t="s">
        <v>204</v>
      </c>
      <c r="F108" s="7"/>
      <c r="G108" s="1"/>
      <c r="H108" s="8"/>
      <c r="I108" s="90">
        <f>SUM(I3:I107)</f>
        <v>460245.82</v>
      </c>
      <c r="J108" s="10"/>
    </row>
    <row r="109" spans="2:10" ht="30" customHeight="1" x14ac:dyDescent="0.25">
      <c r="C109" s="5"/>
      <c r="D109" s="5"/>
      <c r="E109" s="24" t="s">
        <v>191</v>
      </c>
    </row>
    <row r="110" spans="2:10" ht="30" customHeight="1" x14ac:dyDescent="0.25">
      <c r="E110" s="108" t="s">
        <v>229</v>
      </c>
    </row>
    <row r="111" spans="2:10" ht="30" customHeight="1" x14ac:dyDescent="0.25">
      <c r="E111" s="109" t="s">
        <v>231</v>
      </c>
    </row>
    <row r="112" spans="2:10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  <row r="132" ht="39.950000000000003" customHeight="1" x14ac:dyDescent="0.25"/>
    <row r="133" ht="39.950000000000003" customHeight="1" x14ac:dyDescent="0.25"/>
    <row r="134" ht="39.950000000000003" customHeight="1" x14ac:dyDescent="0.25"/>
    <row r="135" ht="39.950000000000003" customHeight="1" x14ac:dyDescent="0.25"/>
    <row r="136" ht="39.950000000000003" customHeight="1" x14ac:dyDescent="0.25"/>
    <row r="137" ht="39.950000000000003" customHeight="1" x14ac:dyDescent="0.25"/>
    <row r="138" ht="39.950000000000003" customHeight="1" x14ac:dyDescent="0.25"/>
    <row r="139" ht="39.950000000000003" customHeight="1" x14ac:dyDescent="0.25"/>
    <row r="140" ht="39.950000000000003" customHeight="1" x14ac:dyDescent="0.25"/>
  </sheetData>
  <mergeCells count="1">
    <mergeCell ref="F1:J1"/>
  </mergeCells>
  <printOptions gridLines="1"/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I6" sqref="I6"/>
    </sheetView>
  </sheetViews>
  <sheetFormatPr defaultColWidth="5.28515625" defaultRowHeight="15" x14ac:dyDescent="0.25"/>
  <cols>
    <col min="1" max="1" width="3.5703125" style="4" customWidth="1"/>
    <col min="2" max="4" width="5.28515625" style="4"/>
    <col min="5" max="5" width="25.28515625" style="6" customWidth="1"/>
    <col min="6" max="6" width="9.28515625" style="4" customWidth="1"/>
    <col min="7" max="7" width="8.7109375" style="4" customWidth="1"/>
    <col min="8" max="8" width="8.5703125" style="4" customWidth="1"/>
    <col min="9" max="9" width="7.5703125" style="4" customWidth="1"/>
    <col min="10" max="10" width="8.42578125" style="4" customWidth="1"/>
    <col min="11" max="16384" width="5.28515625" style="4"/>
  </cols>
  <sheetData>
    <row r="1" spans="1:10" ht="30" customHeight="1" x14ac:dyDescent="0.25">
      <c r="B1" s="25"/>
      <c r="C1" s="25"/>
      <c r="D1" s="25"/>
      <c r="E1" s="26" t="s">
        <v>201</v>
      </c>
      <c r="F1" s="110" t="s">
        <v>178</v>
      </c>
      <c r="G1" s="110"/>
      <c r="H1" s="110"/>
      <c r="I1" s="110"/>
      <c r="J1" s="110"/>
    </row>
    <row r="2" spans="1:10" ht="39.950000000000003" customHeight="1" x14ac:dyDescent="0.25">
      <c r="B2" s="14" t="s">
        <v>197</v>
      </c>
      <c r="C2" s="14" t="s">
        <v>1</v>
      </c>
      <c r="D2" s="14" t="s">
        <v>2</v>
      </c>
      <c r="E2" s="27" t="s">
        <v>3</v>
      </c>
      <c r="F2" s="13" t="s">
        <v>4</v>
      </c>
      <c r="G2" s="13" t="s">
        <v>5</v>
      </c>
      <c r="H2" s="14" t="s">
        <v>6</v>
      </c>
      <c r="I2" s="13" t="s">
        <v>7</v>
      </c>
      <c r="J2" s="28" t="s">
        <v>8</v>
      </c>
    </row>
    <row r="3" spans="1:10" ht="39.950000000000003" customHeight="1" x14ac:dyDescent="0.25">
      <c r="A3" s="41">
        <v>1</v>
      </c>
      <c r="B3" s="29">
        <v>36</v>
      </c>
      <c r="C3" s="29">
        <v>48</v>
      </c>
      <c r="D3" s="29" t="s">
        <v>9</v>
      </c>
      <c r="E3" s="30" t="s">
        <v>42</v>
      </c>
      <c r="F3" s="3">
        <v>14.3</v>
      </c>
      <c r="G3" s="1">
        <f>F3*C3</f>
        <v>686.40000000000009</v>
      </c>
      <c r="H3" s="15">
        <v>5.09</v>
      </c>
      <c r="I3" s="2">
        <f>H3*C3</f>
        <v>244.32</v>
      </c>
    </row>
    <row r="4" spans="1:10" ht="39.950000000000003" customHeight="1" x14ac:dyDescent="0.25">
      <c r="A4" s="41">
        <v>2</v>
      </c>
      <c r="B4" s="29">
        <v>38</v>
      </c>
      <c r="C4" s="29">
        <v>24</v>
      </c>
      <c r="D4" s="29" t="s">
        <v>9</v>
      </c>
      <c r="E4" s="30" t="s">
        <v>44</v>
      </c>
      <c r="F4" s="3">
        <v>7.74</v>
      </c>
      <c r="G4" s="1">
        <f>F4*C4</f>
        <v>185.76</v>
      </c>
      <c r="H4" s="15">
        <v>2.81</v>
      </c>
      <c r="I4" s="2">
        <f>H4*C4</f>
        <v>67.44</v>
      </c>
    </row>
    <row r="5" spans="1:10" ht="39.950000000000003" customHeight="1" x14ac:dyDescent="0.25">
      <c r="A5" s="41">
        <v>3</v>
      </c>
      <c r="B5" s="29">
        <v>39</v>
      </c>
      <c r="C5" s="29">
        <v>24</v>
      </c>
      <c r="D5" s="29" t="s">
        <v>9</v>
      </c>
      <c r="E5" s="30" t="s">
        <v>45</v>
      </c>
      <c r="F5" s="3">
        <v>7.74</v>
      </c>
      <c r="G5" s="1">
        <f>F5*C5</f>
        <v>185.76</v>
      </c>
      <c r="H5" s="15">
        <v>2.81</v>
      </c>
      <c r="I5" s="2">
        <f>H5*C5</f>
        <v>67.44</v>
      </c>
    </row>
    <row r="6" spans="1:10" ht="39.950000000000003" customHeight="1" x14ac:dyDescent="0.25">
      <c r="A6" s="41"/>
      <c r="B6" s="29"/>
      <c r="C6" s="29"/>
      <c r="D6" s="29"/>
      <c r="E6" s="87" t="s">
        <v>204</v>
      </c>
      <c r="F6" s="3"/>
      <c r="G6" s="1"/>
      <c r="H6" s="2"/>
      <c r="I6" s="91">
        <f>SUM(I3:I5)</f>
        <v>379.2</v>
      </c>
    </row>
    <row r="7" spans="1:10" ht="39.950000000000003" customHeight="1" x14ac:dyDescent="0.25">
      <c r="A7" s="41"/>
      <c r="B7" s="29"/>
      <c r="C7" s="29"/>
      <c r="D7" s="29"/>
      <c r="E7" s="30"/>
      <c r="F7" s="3"/>
      <c r="G7" s="1"/>
      <c r="H7" s="2"/>
      <c r="I7" s="2"/>
    </row>
    <row r="8" spans="1:10" ht="39.950000000000003" customHeight="1" x14ac:dyDescent="0.25">
      <c r="C8" s="5"/>
      <c r="D8" s="5"/>
      <c r="E8" s="24" t="s">
        <v>191</v>
      </c>
    </row>
    <row r="9" spans="1:10" ht="39.950000000000003" customHeight="1" x14ac:dyDescent="0.25"/>
    <row r="10" spans="1:10" ht="39.950000000000003" customHeight="1" x14ac:dyDescent="0.25"/>
    <row r="11" spans="1:10" ht="39.950000000000003" customHeight="1" x14ac:dyDescent="0.25"/>
    <row r="12" spans="1:10" ht="39.950000000000003" customHeight="1" x14ac:dyDescent="0.25"/>
    <row r="13" spans="1:10" ht="39.950000000000003" customHeight="1" x14ac:dyDescent="0.25"/>
    <row r="14" spans="1:10" ht="39.950000000000003" customHeight="1" x14ac:dyDescent="0.25"/>
    <row r="15" spans="1:10" ht="39.950000000000003" customHeight="1" x14ac:dyDescent="0.25"/>
    <row r="16" spans="1:10" ht="39.950000000000003" customHeight="1" x14ac:dyDescent="0.25"/>
    <row r="17" ht="39.950000000000003" customHeight="1" x14ac:dyDescent="0.25"/>
    <row r="18" ht="39.950000000000003" customHeight="1" x14ac:dyDescent="0.25"/>
    <row r="19" ht="39.950000000000003" customHeight="1" x14ac:dyDescent="0.25"/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  <row r="25" ht="39.950000000000003" customHeight="1" x14ac:dyDescent="0.25"/>
    <row r="26" ht="39.950000000000003" customHeight="1" x14ac:dyDescent="0.25"/>
    <row r="27" ht="39.950000000000003" customHeight="1" x14ac:dyDescent="0.25"/>
    <row r="28" ht="39.950000000000003" customHeight="1" x14ac:dyDescent="0.25"/>
    <row r="29" ht="39.950000000000003" customHeight="1" x14ac:dyDescent="0.25"/>
    <row r="30" ht="39.950000000000003" customHeight="1" x14ac:dyDescent="0.25"/>
    <row r="31" ht="39.950000000000003" customHeight="1" x14ac:dyDescent="0.25"/>
    <row r="32" ht="39.950000000000003" customHeight="1" x14ac:dyDescent="0.25"/>
    <row r="33" ht="39.950000000000003" customHeight="1" x14ac:dyDescent="0.25"/>
    <row r="34" ht="39.950000000000003" customHeight="1" x14ac:dyDescent="0.25"/>
    <row r="35" ht="39.950000000000003" customHeight="1" x14ac:dyDescent="0.25"/>
    <row r="36" ht="39.950000000000003" customHeight="1" x14ac:dyDescent="0.25"/>
    <row r="37" ht="39.950000000000003" customHeight="1" x14ac:dyDescent="0.25"/>
    <row r="38" ht="39.950000000000003" customHeight="1" x14ac:dyDescent="0.25"/>
    <row r="39" ht="39.950000000000003" customHeight="1" x14ac:dyDescent="0.25"/>
  </sheetData>
  <mergeCells count="1">
    <mergeCell ref="F1:J1"/>
  </mergeCells>
  <printOptions gridLines="1"/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20" workbookViewId="0">
      <selection activeCell="L7" sqref="L7"/>
    </sheetView>
  </sheetViews>
  <sheetFormatPr defaultRowHeight="15" x14ac:dyDescent="0.25"/>
  <cols>
    <col min="1" max="1" width="4.28515625" style="4" customWidth="1"/>
    <col min="2" max="2" width="5.5703125" style="4" customWidth="1"/>
    <col min="3" max="3" width="5.28515625" style="4" customWidth="1"/>
    <col min="4" max="4" width="6" style="4" customWidth="1"/>
    <col min="5" max="5" width="24.140625" style="6" customWidth="1"/>
    <col min="6" max="8" width="9.140625" style="4"/>
    <col min="9" max="9" width="8.5703125" style="4" customWidth="1"/>
    <col min="10" max="16384" width="9.140625" style="4"/>
  </cols>
  <sheetData>
    <row r="1" spans="1:10" ht="30" customHeight="1" x14ac:dyDescent="0.25">
      <c r="B1" s="25"/>
      <c r="C1" s="25"/>
      <c r="D1" s="25"/>
      <c r="E1" s="26" t="s">
        <v>200</v>
      </c>
      <c r="F1" s="110" t="s">
        <v>187</v>
      </c>
      <c r="G1" s="110"/>
      <c r="H1" s="110"/>
      <c r="I1" s="110"/>
      <c r="J1" s="110"/>
    </row>
    <row r="2" spans="1:10" ht="39.950000000000003" customHeight="1" x14ac:dyDescent="0.25">
      <c r="B2" s="14" t="s">
        <v>0</v>
      </c>
      <c r="C2" s="14" t="s">
        <v>1</v>
      </c>
      <c r="D2" s="14" t="s">
        <v>2</v>
      </c>
      <c r="E2" s="27" t="s">
        <v>3</v>
      </c>
      <c r="F2" s="13" t="s">
        <v>4</v>
      </c>
      <c r="G2" s="13" t="s">
        <v>5</v>
      </c>
      <c r="H2" s="14" t="s">
        <v>6</v>
      </c>
      <c r="I2" s="13" t="s">
        <v>7</v>
      </c>
      <c r="J2" s="28" t="s">
        <v>8</v>
      </c>
    </row>
    <row r="3" spans="1:10" ht="30" customHeight="1" x14ac:dyDescent="0.25">
      <c r="A3" s="41">
        <v>1</v>
      </c>
      <c r="B3" s="29">
        <v>4</v>
      </c>
      <c r="C3" s="29">
        <v>150</v>
      </c>
      <c r="D3" s="29" t="s">
        <v>9</v>
      </c>
      <c r="E3" s="30" t="s">
        <v>14</v>
      </c>
      <c r="F3" s="16">
        <v>1.78</v>
      </c>
      <c r="G3" s="16">
        <f t="shared" ref="G3:G30" si="0">F3*C3</f>
        <v>267</v>
      </c>
      <c r="H3" s="19">
        <v>1.07</v>
      </c>
      <c r="I3" s="16">
        <f t="shared" ref="I3:I30" si="1">H3*C3</f>
        <v>160.5</v>
      </c>
      <c r="J3" s="16"/>
    </row>
    <row r="4" spans="1:10" ht="30" customHeight="1" x14ac:dyDescent="0.25">
      <c r="A4" s="41">
        <v>2</v>
      </c>
      <c r="B4" s="29">
        <v>40</v>
      </c>
      <c r="C4" s="32">
        <v>350</v>
      </c>
      <c r="D4" s="31" t="s">
        <v>46</v>
      </c>
      <c r="E4" s="33" t="s">
        <v>47</v>
      </c>
      <c r="F4" s="16">
        <v>3.75</v>
      </c>
      <c r="G4" s="16">
        <f t="shared" si="0"/>
        <v>1312.5</v>
      </c>
      <c r="H4" s="19">
        <v>2.25</v>
      </c>
      <c r="I4" s="17">
        <f t="shared" si="1"/>
        <v>787.5</v>
      </c>
      <c r="J4" s="16"/>
    </row>
    <row r="5" spans="1:10" ht="30" customHeight="1" x14ac:dyDescent="0.25">
      <c r="A5" s="41">
        <v>3</v>
      </c>
      <c r="B5" s="29">
        <v>41</v>
      </c>
      <c r="C5" s="32">
        <v>220</v>
      </c>
      <c r="D5" s="31" t="s">
        <v>46</v>
      </c>
      <c r="E5" s="33" t="s">
        <v>48</v>
      </c>
      <c r="F5" s="16">
        <v>3.75</v>
      </c>
      <c r="G5" s="16">
        <f t="shared" si="0"/>
        <v>825</v>
      </c>
      <c r="H5" s="19">
        <v>2.25</v>
      </c>
      <c r="I5" s="16">
        <f t="shared" si="1"/>
        <v>495</v>
      </c>
      <c r="J5" s="16"/>
    </row>
    <row r="6" spans="1:10" ht="30" customHeight="1" x14ac:dyDescent="0.25">
      <c r="A6" s="41">
        <v>4</v>
      </c>
      <c r="B6" s="29">
        <v>42</v>
      </c>
      <c r="C6" s="32">
        <v>525</v>
      </c>
      <c r="D6" s="31" t="s">
        <v>46</v>
      </c>
      <c r="E6" s="33" t="s">
        <v>49</v>
      </c>
      <c r="F6" s="16">
        <v>3.75</v>
      </c>
      <c r="G6" s="16">
        <f t="shared" si="0"/>
        <v>1968.75</v>
      </c>
      <c r="H6" s="19">
        <v>2.25</v>
      </c>
      <c r="I6" s="17">
        <f t="shared" si="1"/>
        <v>1181.25</v>
      </c>
      <c r="J6" s="16"/>
    </row>
    <row r="7" spans="1:10" ht="30" customHeight="1" x14ac:dyDescent="0.25">
      <c r="A7" s="41">
        <v>5</v>
      </c>
      <c r="B7" s="29">
        <v>43</v>
      </c>
      <c r="C7" s="32">
        <v>30</v>
      </c>
      <c r="D7" s="31" t="s">
        <v>50</v>
      </c>
      <c r="E7" s="30" t="s">
        <v>51</v>
      </c>
      <c r="F7" s="16">
        <v>14.53</v>
      </c>
      <c r="G7" s="16">
        <f t="shared" si="0"/>
        <v>435.9</v>
      </c>
      <c r="H7" s="19">
        <v>8.7200000000000006</v>
      </c>
      <c r="I7" s="16">
        <f t="shared" si="1"/>
        <v>261.60000000000002</v>
      </c>
      <c r="J7" s="16"/>
    </row>
    <row r="8" spans="1:10" ht="30" customHeight="1" x14ac:dyDescent="0.25">
      <c r="A8" s="41">
        <v>6</v>
      </c>
      <c r="B8" s="29">
        <v>98</v>
      </c>
      <c r="C8" s="32">
        <v>3</v>
      </c>
      <c r="D8" s="29" t="s">
        <v>103</v>
      </c>
      <c r="E8" s="36" t="s">
        <v>104</v>
      </c>
      <c r="F8" s="16">
        <v>108.98</v>
      </c>
      <c r="G8" s="16">
        <f t="shared" si="0"/>
        <v>326.94</v>
      </c>
      <c r="H8" s="19">
        <v>65.39</v>
      </c>
      <c r="I8" s="16">
        <f t="shared" si="1"/>
        <v>196.17000000000002</v>
      </c>
      <c r="J8" s="16"/>
    </row>
    <row r="9" spans="1:10" ht="30" customHeight="1" x14ac:dyDescent="0.25">
      <c r="A9" s="41">
        <v>7</v>
      </c>
      <c r="B9" s="29">
        <v>99</v>
      </c>
      <c r="C9" s="32">
        <v>20</v>
      </c>
      <c r="D9" s="38" t="s">
        <v>105</v>
      </c>
      <c r="E9" s="30" t="s">
        <v>106</v>
      </c>
      <c r="F9" s="16">
        <v>67.03</v>
      </c>
      <c r="G9" s="16">
        <f t="shared" si="0"/>
        <v>1340.6</v>
      </c>
      <c r="H9" s="19">
        <v>40.22</v>
      </c>
      <c r="I9" s="17">
        <f t="shared" si="1"/>
        <v>804.4</v>
      </c>
      <c r="J9" s="16"/>
    </row>
    <row r="10" spans="1:10" ht="39.950000000000003" customHeight="1" x14ac:dyDescent="0.25">
      <c r="A10" s="41">
        <v>8</v>
      </c>
      <c r="B10" s="29">
        <v>128</v>
      </c>
      <c r="C10" s="31">
        <v>25</v>
      </c>
      <c r="D10" s="31" t="s">
        <v>9</v>
      </c>
      <c r="E10" s="39" t="s">
        <v>148</v>
      </c>
      <c r="F10" s="16">
        <v>3.08</v>
      </c>
      <c r="G10" s="16">
        <f t="shared" si="0"/>
        <v>77</v>
      </c>
      <c r="H10" s="19">
        <v>1.85</v>
      </c>
      <c r="I10" s="16">
        <f t="shared" si="1"/>
        <v>46.25</v>
      </c>
      <c r="J10" s="16"/>
    </row>
    <row r="11" spans="1:10" ht="39.950000000000003" customHeight="1" x14ac:dyDescent="0.25">
      <c r="A11" s="41">
        <v>9</v>
      </c>
      <c r="B11" s="29">
        <v>129</v>
      </c>
      <c r="C11" s="41">
        <v>10</v>
      </c>
      <c r="D11" s="31" t="s">
        <v>9</v>
      </c>
      <c r="E11" s="39" t="s">
        <v>149</v>
      </c>
      <c r="F11" s="16">
        <v>3.17</v>
      </c>
      <c r="G11" s="16">
        <f t="shared" si="0"/>
        <v>31.7</v>
      </c>
      <c r="H11" s="19">
        <v>1.9</v>
      </c>
      <c r="I11" s="16">
        <f t="shared" si="1"/>
        <v>19</v>
      </c>
      <c r="J11" s="16"/>
    </row>
    <row r="12" spans="1:10" ht="39.950000000000003" customHeight="1" x14ac:dyDescent="0.25">
      <c r="A12" s="41">
        <v>10</v>
      </c>
      <c r="B12" s="29">
        <v>130</v>
      </c>
      <c r="C12" s="41">
        <v>10</v>
      </c>
      <c r="D12" s="31" t="s">
        <v>9</v>
      </c>
      <c r="E12" s="39" t="s">
        <v>150</v>
      </c>
      <c r="F12" s="16">
        <v>3.08</v>
      </c>
      <c r="G12" s="16">
        <f t="shared" si="0"/>
        <v>30.8</v>
      </c>
      <c r="H12" s="19">
        <v>1.85</v>
      </c>
      <c r="I12" s="16">
        <f t="shared" si="1"/>
        <v>18.5</v>
      </c>
      <c r="J12" s="16"/>
    </row>
    <row r="13" spans="1:10" ht="39.950000000000003" customHeight="1" x14ac:dyDescent="0.25">
      <c r="A13" s="41">
        <v>11</v>
      </c>
      <c r="B13" s="29">
        <v>131</v>
      </c>
      <c r="C13" s="41">
        <v>15</v>
      </c>
      <c r="D13" s="31" t="s">
        <v>9</v>
      </c>
      <c r="E13" s="39" t="s">
        <v>151</v>
      </c>
      <c r="F13" s="16">
        <v>3.08</v>
      </c>
      <c r="G13" s="16">
        <f t="shared" si="0"/>
        <v>46.2</v>
      </c>
      <c r="H13" s="19">
        <v>1.85</v>
      </c>
      <c r="I13" s="16">
        <f t="shared" si="1"/>
        <v>27.75</v>
      </c>
      <c r="J13" s="16"/>
    </row>
    <row r="14" spans="1:10" ht="39.950000000000003" customHeight="1" x14ac:dyDescent="0.25">
      <c r="A14" s="41">
        <v>12</v>
      </c>
      <c r="B14" s="29">
        <v>132</v>
      </c>
      <c r="C14" s="41">
        <v>30</v>
      </c>
      <c r="D14" s="31" t="s">
        <v>9</v>
      </c>
      <c r="E14" s="39" t="s">
        <v>152</v>
      </c>
      <c r="F14" s="16">
        <v>2.35</v>
      </c>
      <c r="G14" s="16">
        <f t="shared" si="0"/>
        <v>70.5</v>
      </c>
      <c r="H14" s="19">
        <v>1.41</v>
      </c>
      <c r="I14" s="16">
        <f t="shared" si="1"/>
        <v>42.3</v>
      </c>
      <c r="J14" s="16"/>
    </row>
    <row r="15" spans="1:10" ht="39.950000000000003" customHeight="1" x14ac:dyDescent="0.25">
      <c r="A15" s="41">
        <v>13</v>
      </c>
      <c r="B15" s="29">
        <v>133</v>
      </c>
      <c r="C15" s="41">
        <v>10</v>
      </c>
      <c r="D15" s="31" t="s">
        <v>9</v>
      </c>
      <c r="E15" s="39" t="s">
        <v>153</v>
      </c>
      <c r="F15" s="16">
        <v>2.42</v>
      </c>
      <c r="G15" s="16">
        <f t="shared" si="0"/>
        <v>24.2</v>
      </c>
      <c r="H15" s="19">
        <v>1.45</v>
      </c>
      <c r="I15" s="16">
        <f t="shared" si="1"/>
        <v>14.5</v>
      </c>
      <c r="J15" s="16"/>
    </row>
    <row r="16" spans="1:10" ht="39.950000000000003" customHeight="1" x14ac:dyDescent="0.25">
      <c r="A16" s="41">
        <v>14</v>
      </c>
      <c r="B16" s="29">
        <v>134</v>
      </c>
      <c r="C16" s="41">
        <v>20</v>
      </c>
      <c r="D16" s="31" t="s">
        <v>9</v>
      </c>
      <c r="E16" s="39" t="s">
        <v>154</v>
      </c>
      <c r="F16" s="16">
        <v>2.35</v>
      </c>
      <c r="G16" s="16">
        <f t="shared" si="0"/>
        <v>47</v>
      </c>
      <c r="H16" s="19">
        <v>1.41</v>
      </c>
      <c r="I16" s="16">
        <f t="shared" si="1"/>
        <v>28.2</v>
      </c>
      <c r="J16" s="16"/>
    </row>
    <row r="17" spans="1:10" ht="39.950000000000003" customHeight="1" x14ac:dyDescent="0.25">
      <c r="A17" s="41">
        <v>15</v>
      </c>
      <c r="B17" s="29">
        <v>135</v>
      </c>
      <c r="C17" s="41">
        <v>10</v>
      </c>
      <c r="D17" s="31" t="s">
        <v>9</v>
      </c>
      <c r="E17" s="39" t="s">
        <v>155</v>
      </c>
      <c r="F17" s="16">
        <v>2.35</v>
      </c>
      <c r="G17" s="16">
        <f t="shared" si="0"/>
        <v>23.5</v>
      </c>
      <c r="H17" s="19">
        <v>1.41</v>
      </c>
      <c r="I17" s="16">
        <f t="shared" si="1"/>
        <v>14.1</v>
      </c>
      <c r="J17" s="16"/>
    </row>
    <row r="18" spans="1:10" ht="39.950000000000003" customHeight="1" x14ac:dyDescent="0.25">
      <c r="A18" s="41">
        <v>16</v>
      </c>
      <c r="B18" s="29">
        <v>136</v>
      </c>
      <c r="C18" s="41">
        <v>20</v>
      </c>
      <c r="D18" s="31" t="s">
        <v>9</v>
      </c>
      <c r="E18" s="39" t="s">
        <v>156</v>
      </c>
      <c r="F18" s="16">
        <v>3.98</v>
      </c>
      <c r="G18" s="16">
        <f t="shared" si="0"/>
        <v>79.599999999999994</v>
      </c>
      <c r="H18" s="19">
        <v>2.39</v>
      </c>
      <c r="I18" s="16">
        <f t="shared" si="1"/>
        <v>47.800000000000004</v>
      </c>
      <c r="J18" s="16"/>
    </row>
    <row r="19" spans="1:10" ht="39.950000000000003" customHeight="1" x14ac:dyDescent="0.25">
      <c r="A19" s="41">
        <v>17</v>
      </c>
      <c r="B19" s="29">
        <v>137</v>
      </c>
      <c r="C19" s="41">
        <v>15</v>
      </c>
      <c r="D19" s="31" t="s">
        <v>9</v>
      </c>
      <c r="E19" s="39" t="s">
        <v>157</v>
      </c>
      <c r="F19" s="16">
        <v>3.98</v>
      </c>
      <c r="G19" s="16">
        <f t="shared" si="0"/>
        <v>59.7</v>
      </c>
      <c r="H19" s="19">
        <v>2.39</v>
      </c>
      <c r="I19" s="16">
        <f t="shared" si="1"/>
        <v>35.85</v>
      </c>
      <c r="J19" s="16"/>
    </row>
    <row r="20" spans="1:10" ht="39.950000000000003" customHeight="1" x14ac:dyDescent="0.25">
      <c r="A20" s="41">
        <v>18</v>
      </c>
      <c r="B20" s="29">
        <v>138</v>
      </c>
      <c r="C20" s="41">
        <v>50</v>
      </c>
      <c r="D20" s="31" t="s">
        <v>9</v>
      </c>
      <c r="E20" s="39" t="s">
        <v>158</v>
      </c>
      <c r="F20" s="16">
        <v>20.98</v>
      </c>
      <c r="G20" s="16">
        <f t="shared" si="0"/>
        <v>1049</v>
      </c>
      <c r="H20" s="19">
        <v>12.59</v>
      </c>
      <c r="I20" s="17">
        <f t="shared" si="1"/>
        <v>629.5</v>
      </c>
      <c r="J20" s="16"/>
    </row>
    <row r="21" spans="1:10" ht="39.950000000000003" customHeight="1" x14ac:dyDescent="0.25">
      <c r="A21" s="41">
        <v>19</v>
      </c>
      <c r="B21" s="29">
        <v>139</v>
      </c>
      <c r="C21" s="41">
        <v>40</v>
      </c>
      <c r="D21" s="31" t="s">
        <v>9</v>
      </c>
      <c r="E21" s="39" t="s">
        <v>159</v>
      </c>
      <c r="F21" s="16">
        <v>17.95</v>
      </c>
      <c r="G21" s="16">
        <f t="shared" si="0"/>
        <v>718</v>
      </c>
      <c r="H21" s="19">
        <v>10.77</v>
      </c>
      <c r="I21" s="16">
        <f t="shared" si="1"/>
        <v>430.79999999999995</v>
      </c>
      <c r="J21" s="16"/>
    </row>
    <row r="22" spans="1:10" ht="39.950000000000003" customHeight="1" x14ac:dyDescent="0.25">
      <c r="A22" s="41">
        <v>20</v>
      </c>
      <c r="B22" s="29">
        <v>140</v>
      </c>
      <c r="C22" s="41">
        <v>10</v>
      </c>
      <c r="D22" s="31" t="s">
        <v>9</v>
      </c>
      <c r="E22" s="39" t="s">
        <v>160</v>
      </c>
      <c r="F22" s="16">
        <v>3.68</v>
      </c>
      <c r="G22" s="16">
        <f t="shared" si="0"/>
        <v>36.800000000000004</v>
      </c>
      <c r="H22" s="19">
        <v>2.21</v>
      </c>
      <c r="I22" s="16">
        <f t="shared" si="1"/>
        <v>22.1</v>
      </c>
      <c r="J22" s="16"/>
    </row>
    <row r="23" spans="1:10" ht="39.950000000000003" customHeight="1" x14ac:dyDescent="0.25">
      <c r="A23" s="41">
        <v>21</v>
      </c>
      <c r="B23" s="29">
        <v>141</v>
      </c>
      <c r="C23" s="41">
        <v>10</v>
      </c>
      <c r="D23" s="31" t="s">
        <v>9</v>
      </c>
      <c r="E23" s="39" t="s">
        <v>161</v>
      </c>
      <c r="F23" s="16">
        <v>3.68</v>
      </c>
      <c r="G23" s="16">
        <f t="shared" si="0"/>
        <v>36.800000000000004</v>
      </c>
      <c r="H23" s="19">
        <v>2.21</v>
      </c>
      <c r="I23" s="16">
        <f t="shared" si="1"/>
        <v>22.1</v>
      </c>
      <c r="J23" s="16"/>
    </row>
    <row r="24" spans="1:10" ht="39.950000000000003" customHeight="1" x14ac:dyDescent="0.25">
      <c r="A24" s="41">
        <v>22</v>
      </c>
      <c r="B24" s="29">
        <v>142</v>
      </c>
      <c r="C24" s="41">
        <v>10</v>
      </c>
      <c r="D24" s="31" t="s">
        <v>9</v>
      </c>
      <c r="E24" s="39" t="s">
        <v>162</v>
      </c>
      <c r="F24" s="16">
        <v>3.68</v>
      </c>
      <c r="G24" s="16">
        <f t="shared" si="0"/>
        <v>36.800000000000004</v>
      </c>
      <c r="H24" s="19">
        <v>2.21</v>
      </c>
      <c r="I24" s="16">
        <f t="shared" si="1"/>
        <v>22.1</v>
      </c>
      <c r="J24" s="16"/>
    </row>
    <row r="25" spans="1:10" ht="39.950000000000003" customHeight="1" x14ac:dyDescent="0.25">
      <c r="A25" s="41">
        <v>23</v>
      </c>
      <c r="B25" s="29">
        <v>143</v>
      </c>
      <c r="C25" s="41">
        <v>15</v>
      </c>
      <c r="D25" s="31" t="s">
        <v>9</v>
      </c>
      <c r="E25" s="39" t="s">
        <v>163</v>
      </c>
      <c r="F25" s="16">
        <v>2.0699999999999998</v>
      </c>
      <c r="G25" s="16">
        <f t="shared" si="0"/>
        <v>31.049999999999997</v>
      </c>
      <c r="H25" s="19">
        <v>1.24</v>
      </c>
      <c r="I25" s="16">
        <f t="shared" si="1"/>
        <v>18.600000000000001</v>
      </c>
      <c r="J25" s="16"/>
    </row>
    <row r="26" spans="1:10" ht="39.950000000000003" customHeight="1" x14ac:dyDescent="0.25">
      <c r="A26" s="41">
        <v>24</v>
      </c>
      <c r="B26" s="29">
        <v>144</v>
      </c>
      <c r="C26" s="41">
        <v>15</v>
      </c>
      <c r="D26" s="31" t="s">
        <v>9</v>
      </c>
      <c r="E26" s="39" t="s">
        <v>136</v>
      </c>
      <c r="F26" s="16">
        <v>2.0699999999999998</v>
      </c>
      <c r="G26" s="16">
        <f t="shared" si="0"/>
        <v>31.049999999999997</v>
      </c>
      <c r="H26" s="19">
        <v>1.24</v>
      </c>
      <c r="I26" s="16">
        <f t="shared" si="1"/>
        <v>18.600000000000001</v>
      </c>
      <c r="J26" s="16"/>
    </row>
    <row r="27" spans="1:10" ht="39.950000000000003" customHeight="1" x14ac:dyDescent="0.25">
      <c r="A27" s="41">
        <v>25</v>
      </c>
      <c r="B27" s="29">
        <v>145</v>
      </c>
      <c r="C27" s="41">
        <v>50</v>
      </c>
      <c r="D27" s="31" t="s">
        <v>9</v>
      </c>
      <c r="E27" s="39" t="s">
        <v>164</v>
      </c>
      <c r="F27" s="16">
        <v>2.0699999999999998</v>
      </c>
      <c r="G27" s="16">
        <f t="shared" si="0"/>
        <v>103.49999999999999</v>
      </c>
      <c r="H27" s="19">
        <v>1.24</v>
      </c>
      <c r="I27" s="16">
        <f t="shared" si="1"/>
        <v>62</v>
      </c>
      <c r="J27" s="16"/>
    </row>
    <row r="28" spans="1:10" ht="39.950000000000003" customHeight="1" x14ac:dyDescent="0.25">
      <c r="A28" s="41">
        <v>26</v>
      </c>
      <c r="B28" s="29">
        <v>146</v>
      </c>
      <c r="C28" s="41">
        <v>15</v>
      </c>
      <c r="D28" s="31" t="s">
        <v>9</v>
      </c>
      <c r="E28" s="39" t="s">
        <v>165</v>
      </c>
      <c r="F28" s="16">
        <v>2.13</v>
      </c>
      <c r="G28" s="16">
        <f t="shared" si="0"/>
        <v>31.95</v>
      </c>
      <c r="H28" s="19">
        <v>1.28</v>
      </c>
      <c r="I28" s="16">
        <f t="shared" si="1"/>
        <v>19.2</v>
      </c>
      <c r="J28" s="16"/>
    </row>
    <row r="29" spans="1:10" ht="39.950000000000003" customHeight="1" x14ac:dyDescent="0.25">
      <c r="A29" s="41">
        <v>27</v>
      </c>
      <c r="B29" s="29">
        <v>147</v>
      </c>
      <c r="C29" s="41">
        <v>5</v>
      </c>
      <c r="D29" s="31" t="s">
        <v>9</v>
      </c>
      <c r="E29" s="39" t="s">
        <v>166</v>
      </c>
      <c r="F29" s="16">
        <v>9.5299999999999994</v>
      </c>
      <c r="G29" s="16">
        <f t="shared" si="0"/>
        <v>47.65</v>
      </c>
      <c r="H29" s="19">
        <v>5.72</v>
      </c>
      <c r="I29" s="16">
        <f t="shared" si="1"/>
        <v>28.599999999999998</v>
      </c>
      <c r="J29" s="16"/>
    </row>
    <row r="30" spans="1:10" ht="39.950000000000003" customHeight="1" x14ac:dyDescent="0.25">
      <c r="A30" s="41">
        <v>28</v>
      </c>
      <c r="B30" s="41">
        <v>148</v>
      </c>
      <c r="C30" s="37">
        <v>10</v>
      </c>
      <c r="D30" s="42" t="s">
        <v>9</v>
      </c>
      <c r="E30" s="30" t="s">
        <v>167</v>
      </c>
      <c r="F30" s="16">
        <v>3.98</v>
      </c>
      <c r="G30" s="16">
        <f t="shared" si="0"/>
        <v>39.799999999999997</v>
      </c>
      <c r="H30" s="23">
        <v>2.39</v>
      </c>
      <c r="I30" s="16">
        <f t="shared" si="1"/>
        <v>23.900000000000002</v>
      </c>
      <c r="J30" s="43"/>
    </row>
    <row r="31" spans="1:10" ht="39.950000000000003" customHeight="1" x14ac:dyDescent="0.25">
      <c r="A31" s="41"/>
      <c r="B31" s="41"/>
      <c r="C31" s="37"/>
      <c r="D31" s="42"/>
      <c r="E31" s="87" t="s">
        <v>205</v>
      </c>
      <c r="F31" s="16"/>
      <c r="G31" s="16"/>
      <c r="H31" s="43"/>
      <c r="I31" s="92">
        <f>SUM(I3:I30)</f>
        <v>5478.1700000000028</v>
      </c>
      <c r="J31" s="43"/>
    </row>
    <row r="32" spans="1:10" ht="39.950000000000003" customHeight="1" x14ac:dyDescent="0.25">
      <c r="A32" s="41"/>
      <c r="B32" s="41"/>
      <c r="C32" s="37"/>
      <c r="D32" s="42"/>
      <c r="E32" s="30"/>
      <c r="F32" s="16"/>
      <c r="G32" s="16"/>
      <c r="H32" s="43"/>
      <c r="I32" s="16"/>
      <c r="J32" s="43"/>
    </row>
    <row r="33" spans="3:5" ht="39.950000000000003" customHeight="1" x14ac:dyDescent="0.25">
      <c r="C33" s="5"/>
      <c r="D33" s="5"/>
      <c r="E33" s="24" t="s">
        <v>191</v>
      </c>
    </row>
  </sheetData>
  <mergeCells count="1">
    <mergeCell ref="F1:J1"/>
  </mergeCells>
  <printOptions gridLines="1"/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M34" sqref="M34"/>
    </sheetView>
  </sheetViews>
  <sheetFormatPr defaultRowHeight="15" x14ac:dyDescent="0.25"/>
  <cols>
    <col min="1" max="1" width="4" style="4" customWidth="1"/>
    <col min="2" max="2" width="4.85546875" style="4" customWidth="1"/>
    <col min="3" max="3" width="5.85546875" style="4" customWidth="1"/>
    <col min="4" max="4" width="6" style="4" customWidth="1"/>
    <col min="5" max="5" width="24.140625" style="6" customWidth="1"/>
    <col min="6" max="7" width="9.140625" style="4"/>
    <col min="8" max="8" width="8.5703125" style="4" customWidth="1"/>
    <col min="9" max="9" width="8.28515625" style="4" customWidth="1"/>
    <col min="10" max="16384" width="9.140625" style="4"/>
  </cols>
  <sheetData>
    <row r="1" spans="1:10" ht="30" customHeight="1" x14ac:dyDescent="0.25">
      <c r="B1" s="25"/>
      <c r="C1" s="25"/>
      <c r="D1" s="25"/>
      <c r="E1" s="26" t="s">
        <v>200</v>
      </c>
      <c r="F1" s="110" t="s">
        <v>173</v>
      </c>
      <c r="G1" s="110"/>
      <c r="H1" s="110"/>
      <c r="I1" s="110"/>
      <c r="J1" s="110"/>
    </row>
    <row r="2" spans="1:10" ht="39.950000000000003" customHeight="1" x14ac:dyDescent="0.25">
      <c r="B2" s="14" t="s">
        <v>0</v>
      </c>
      <c r="C2" s="14" t="s">
        <v>1</v>
      </c>
      <c r="D2" s="14" t="s">
        <v>2</v>
      </c>
      <c r="E2" s="27" t="s">
        <v>3</v>
      </c>
      <c r="F2" s="13" t="s">
        <v>4</v>
      </c>
      <c r="G2" s="13" t="s">
        <v>5</v>
      </c>
      <c r="H2" s="14" t="s">
        <v>6</v>
      </c>
      <c r="I2" s="13" t="s">
        <v>7</v>
      </c>
      <c r="J2" s="28" t="s">
        <v>8</v>
      </c>
    </row>
    <row r="3" spans="1:10" ht="30" customHeight="1" x14ac:dyDescent="0.25">
      <c r="A3" s="41">
        <v>1</v>
      </c>
      <c r="B3" s="29">
        <v>68</v>
      </c>
      <c r="C3" s="32">
        <v>1</v>
      </c>
      <c r="D3" s="29" t="s">
        <v>9</v>
      </c>
      <c r="E3" s="30" t="s">
        <v>73</v>
      </c>
      <c r="F3" s="3"/>
      <c r="G3" s="1"/>
      <c r="H3" s="59">
        <v>182</v>
      </c>
      <c r="I3" s="3">
        <f t="shared" ref="I3:I31" si="0">H3*C3</f>
        <v>182</v>
      </c>
      <c r="J3" s="3"/>
    </row>
    <row r="4" spans="1:10" ht="30" customHeight="1" x14ac:dyDescent="0.25">
      <c r="A4" s="41">
        <v>2</v>
      </c>
      <c r="B4" s="29">
        <v>69</v>
      </c>
      <c r="C4" s="32">
        <v>1</v>
      </c>
      <c r="D4" s="29" t="s">
        <v>9</v>
      </c>
      <c r="E4" s="30" t="s">
        <v>74</v>
      </c>
      <c r="F4" s="3"/>
      <c r="G4" s="1"/>
      <c r="H4" s="59">
        <v>22</v>
      </c>
      <c r="I4" s="3">
        <f t="shared" si="0"/>
        <v>22</v>
      </c>
      <c r="J4" s="3"/>
    </row>
    <row r="5" spans="1:10" ht="30" customHeight="1" x14ac:dyDescent="0.25">
      <c r="A5" s="41">
        <v>3</v>
      </c>
      <c r="B5" s="29">
        <v>70</v>
      </c>
      <c r="C5" s="32">
        <v>1</v>
      </c>
      <c r="D5" s="29" t="s">
        <v>9</v>
      </c>
      <c r="E5" s="30" t="s">
        <v>75</v>
      </c>
      <c r="F5" s="3"/>
      <c r="G5" s="1"/>
      <c r="H5" s="59">
        <v>180</v>
      </c>
      <c r="I5" s="3">
        <f t="shared" si="0"/>
        <v>180</v>
      </c>
      <c r="J5" s="3"/>
    </row>
    <row r="6" spans="1:10" ht="39.950000000000003" customHeight="1" x14ac:dyDescent="0.25">
      <c r="A6" s="41">
        <v>4</v>
      </c>
      <c r="B6" s="29">
        <v>71</v>
      </c>
      <c r="C6" s="32">
        <v>1</v>
      </c>
      <c r="D6" s="29" t="s">
        <v>9</v>
      </c>
      <c r="E6" s="30" t="s">
        <v>76</v>
      </c>
      <c r="F6" s="3"/>
      <c r="G6" s="1"/>
      <c r="H6" s="59">
        <v>371</v>
      </c>
      <c r="I6" s="3">
        <f t="shared" si="0"/>
        <v>371</v>
      </c>
      <c r="J6" s="3"/>
    </row>
    <row r="7" spans="1:10" ht="30" customHeight="1" x14ac:dyDescent="0.25">
      <c r="A7" s="41">
        <v>5</v>
      </c>
      <c r="B7" s="29">
        <v>72</v>
      </c>
      <c r="C7" s="32">
        <v>1</v>
      </c>
      <c r="D7" s="29" t="s">
        <v>9</v>
      </c>
      <c r="E7" s="30" t="s">
        <v>77</v>
      </c>
      <c r="F7" s="3"/>
      <c r="G7" s="1"/>
      <c r="H7" s="59">
        <v>190</v>
      </c>
      <c r="I7" s="3">
        <f t="shared" si="0"/>
        <v>190</v>
      </c>
      <c r="J7" s="3"/>
    </row>
    <row r="8" spans="1:10" ht="30" customHeight="1" x14ac:dyDescent="0.25">
      <c r="A8" s="41">
        <v>6</v>
      </c>
      <c r="B8" s="29">
        <v>73</v>
      </c>
      <c r="C8" s="32">
        <v>15</v>
      </c>
      <c r="D8" s="29" t="s">
        <v>9</v>
      </c>
      <c r="E8" s="30" t="s">
        <v>78</v>
      </c>
      <c r="F8" s="3"/>
      <c r="G8" s="1"/>
      <c r="H8" s="59">
        <v>23</v>
      </c>
      <c r="I8" s="3">
        <f t="shared" si="0"/>
        <v>345</v>
      </c>
      <c r="J8" s="3"/>
    </row>
    <row r="9" spans="1:10" ht="30" customHeight="1" x14ac:dyDescent="0.25">
      <c r="A9" s="41">
        <v>7</v>
      </c>
      <c r="B9" s="29">
        <v>74</v>
      </c>
      <c r="C9" s="32">
        <v>10</v>
      </c>
      <c r="D9" s="29" t="s">
        <v>9</v>
      </c>
      <c r="E9" s="30" t="s">
        <v>79</v>
      </c>
      <c r="F9" s="3"/>
      <c r="G9" s="1"/>
      <c r="H9" s="59">
        <v>7.4</v>
      </c>
      <c r="I9" s="3">
        <f t="shared" si="0"/>
        <v>74</v>
      </c>
      <c r="J9" s="3"/>
    </row>
    <row r="10" spans="1:10" ht="30" customHeight="1" x14ac:dyDescent="0.25">
      <c r="A10" s="41">
        <v>8</v>
      </c>
      <c r="B10" s="29">
        <v>75</v>
      </c>
      <c r="C10" s="32">
        <v>20</v>
      </c>
      <c r="D10" s="29" t="s">
        <v>9</v>
      </c>
      <c r="E10" s="30" t="s">
        <v>80</v>
      </c>
      <c r="F10" s="3"/>
      <c r="G10" s="1"/>
      <c r="H10" s="59">
        <v>7.4</v>
      </c>
      <c r="I10" s="3">
        <f t="shared" si="0"/>
        <v>148</v>
      </c>
      <c r="J10" s="3"/>
    </row>
    <row r="11" spans="1:10" ht="30" customHeight="1" x14ac:dyDescent="0.25">
      <c r="A11" s="41">
        <v>9</v>
      </c>
      <c r="B11" s="29">
        <v>76</v>
      </c>
      <c r="C11" s="32">
        <v>10</v>
      </c>
      <c r="D11" s="29" t="s">
        <v>9</v>
      </c>
      <c r="E11" s="30" t="s">
        <v>81</v>
      </c>
      <c r="F11" s="3"/>
      <c r="G11" s="1"/>
      <c r="H11" s="59">
        <v>7.4</v>
      </c>
      <c r="I11" s="3">
        <f t="shared" si="0"/>
        <v>74</v>
      </c>
      <c r="J11" s="3"/>
    </row>
    <row r="12" spans="1:10" ht="30" customHeight="1" x14ac:dyDescent="0.25">
      <c r="A12" s="41">
        <v>10</v>
      </c>
      <c r="B12" s="29">
        <v>77</v>
      </c>
      <c r="C12" s="32">
        <v>10</v>
      </c>
      <c r="D12" s="29" t="s">
        <v>9</v>
      </c>
      <c r="E12" s="30" t="s">
        <v>82</v>
      </c>
      <c r="F12" s="3"/>
      <c r="G12" s="1"/>
      <c r="H12" s="59">
        <v>11.2</v>
      </c>
      <c r="I12" s="3">
        <f t="shared" si="0"/>
        <v>112</v>
      </c>
      <c r="J12" s="3"/>
    </row>
    <row r="13" spans="1:10" ht="30" customHeight="1" x14ac:dyDescent="0.25">
      <c r="A13" s="41">
        <v>11</v>
      </c>
      <c r="B13" s="29">
        <v>78</v>
      </c>
      <c r="C13" s="32">
        <v>5</v>
      </c>
      <c r="D13" s="29" t="s">
        <v>9</v>
      </c>
      <c r="E13" s="30" t="s">
        <v>83</v>
      </c>
      <c r="F13" s="3"/>
      <c r="G13" s="1"/>
      <c r="H13" s="59">
        <v>5.8</v>
      </c>
      <c r="I13" s="3">
        <f t="shared" si="0"/>
        <v>29</v>
      </c>
      <c r="J13" s="3"/>
    </row>
    <row r="14" spans="1:10" ht="30" customHeight="1" x14ac:dyDescent="0.25">
      <c r="A14" s="41">
        <v>12</v>
      </c>
      <c r="B14" s="29">
        <v>79</v>
      </c>
      <c r="C14" s="32">
        <v>5</v>
      </c>
      <c r="D14" s="29" t="s">
        <v>9</v>
      </c>
      <c r="E14" s="30" t="s">
        <v>84</v>
      </c>
      <c r="F14" s="3"/>
      <c r="G14" s="1"/>
      <c r="H14" s="59">
        <v>8</v>
      </c>
      <c r="I14" s="3">
        <f t="shared" si="0"/>
        <v>40</v>
      </c>
      <c r="J14" s="3"/>
    </row>
    <row r="15" spans="1:10" ht="30" customHeight="1" x14ac:dyDescent="0.25">
      <c r="A15" s="41">
        <v>13</v>
      </c>
      <c r="B15" s="29">
        <v>80</v>
      </c>
      <c r="C15" s="32">
        <v>5</v>
      </c>
      <c r="D15" s="29" t="s">
        <v>9</v>
      </c>
      <c r="E15" s="30" t="s">
        <v>85</v>
      </c>
      <c r="F15" s="3"/>
      <c r="G15" s="1"/>
      <c r="H15" s="59">
        <v>8</v>
      </c>
      <c r="I15" s="3">
        <f t="shared" si="0"/>
        <v>40</v>
      </c>
      <c r="J15" s="3"/>
    </row>
    <row r="16" spans="1:10" ht="30" customHeight="1" x14ac:dyDescent="0.25">
      <c r="A16" s="41">
        <v>14</v>
      </c>
      <c r="B16" s="29">
        <v>81</v>
      </c>
      <c r="C16" s="32">
        <v>5</v>
      </c>
      <c r="D16" s="29" t="s">
        <v>9</v>
      </c>
      <c r="E16" s="30" t="s">
        <v>86</v>
      </c>
      <c r="F16" s="3"/>
      <c r="G16" s="1"/>
      <c r="H16" s="59">
        <v>22.5</v>
      </c>
      <c r="I16" s="3">
        <f t="shared" si="0"/>
        <v>112.5</v>
      </c>
      <c r="J16" s="3"/>
    </row>
    <row r="17" spans="1:10" ht="30" customHeight="1" x14ac:dyDescent="0.25">
      <c r="A17" s="41">
        <v>15</v>
      </c>
      <c r="B17" s="29">
        <v>82</v>
      </c>
      <c r="C17" s="32">
        <v>5</v>
      </c>
      <c r="D17" s="29" t="s">
        <v>9</v>
      </c>
      <c r="E17" s="30" t="s">
        <v>87</v>
      </c>
      <c r="F17" s="3"/>
      <c r="G17" s="1"/>
      <c r="H17" s="59">
        <v>9</v>
      </c>
      <c r="I17" s="3">
        <f t="shared" si="0"/>
        <v>45</v>
      </c>
      <c r="J17" s="3"/>
    </row>
    <row r="18" spans="1:10" ht="30" customHeight="1" x14ac:dyDescent="0.25">
      <c r="A18" s="41">
        <v>16</v>
      </c>
      <c r="B18" s="29">
        <v>83</v>
      </c>
      <c r="C18" s="32">
        <v>5</v>
      </c>
      <c r="D18" s="29" t="s">
        <v>9</v>
      </c>
      <c r="E18" s="30" t="s">
        <v>88</v>
      </c>
      <c r="F18" s="3"/>
      <c r="G18" s="1"/>
      <c r="H18" s="59">
        <v>9</v>
      </c>
      <c r="I18" s="3">
        <f t="shared" si="0"/>
        <v>45</v>
      </c>
      <c r="J18" s="3"/>
    </row>
    <row r="19" spans="1:10" ht="30" customHeight="1" x14ac:dyDescent="0.25">
      <c r="A19" s="41">
        <v>17</v>
      </c>
      <c r="B19" s="29">
        <v>84</v>
      </c>
      <c r="C19" s="32">
        <v>5</v>
      </c>
      <c r="D19" s="29" t="s">
        <v>9</v>
      </c>
      <c r="E19" s="30" t="s">
        <v>89</v>
      </c>
      <c r="F19" s="2"/>
      <c r="G19" s="1"/>
      <c r="H19" s="52">
        <v>10.199999999999999</v>
      </c>
      <c r="I19" s="2">
        <f t="shared" si="0"/>
        <v>51</v>
      </c>
      <c r="J19" s="2"/>
    </row>
    <row r="20" spans="1:10" ht="30" customHeight="1" x14ac:dyDescent="0.25">
      <c r="A20" s="41">
        <v>18</v>
      </c>
      <c r="B20" s="29">
        <v>85</v>
      </c>
      <c r="C20" s="32">
        <v>10</v>
      </c>
      <c r="D20" s="29" t="s">
        <v>9</v>
      </c>
      <c r="E20" s="30" t="s">
        <v>90</v>
      </c>
      <c r="F20" s="3"/>
      <c r="G20" s="1"/>
      <c r="H20" s="59">
        <v>10.199999999999999</v>
      </c>
      <c r="I20" s="3">
        <f t="shared" si="0"/>
        <v>102</v>
      </c>
      <c r="J20" s="3"/>
    </row>
    <row r="21" spans="1:10" ht="30" customHeight="1" x14ac:dyDescent="0.25">
      <c r="A21" s="41">
        <v>19</v>
      </c>
      <c r="B21" s="29">
        <v>86</v>
      </c>
      <c r="C21" s="37">
        <v>5</v>
      </c>
      <c r="D21" s="37" t="s">
        <v>9</v>
      </c>
      <c r="E21" s="30" t="s">
        <v>91</v>
      </c>
      <c r="F21" s="1"/>
      <c r="G21" s="1"/>
      <c r="H21" s="61">
        <v>12.2</v>
      </c>
      <c r="I21" s="1">
        <f t="shared" si="0"/>
        <v>61</v>
      </c>
      <c r="J21" s="1"/>
    </row>
    <row r="22" spans="1:10" ht="30" customHeight="1" x14ac:dyDescent="0.25">
      <c r="A22" s="41">
        <v>20</v>
      </c>
      <c r="B22" s="29">
        <v>87</v>
      </c>
      <c r="C22" s="32">
        <v>80</v>
      </c>
      <c r="D22" s="29" t="s">
        <v>9</v>
      </c>
      <c r="E22" s="30" t="s">
        <v>92</v>
      </c>
      <c r="F22" s="3"/>
      <c r="G22" s="1"/>
      <c r="H22" s="59">
        <v>10.5</v>
      </c>
      <c r="I22" s="3">
        <f t="shared" si="0"/>
        <v>840</v>
      </c>
      <c r="J22" s="3"/>
    </row>
    <row r="23" spans="1:10" ht="30" customHeight="1" x14ac:dyDescent="0.25">
      <c r="A23" s="41">
        <v>21</v>
      </c>
      <c r="B23" s="29">
        <v>88</v>
      </c>
      <c r="C23" s="32">
        <v>5</v>
      </c>
      <c r="D23" s="29" t="s">
        <v>9</v>
      </c>
      <c r="E23" s="30" t="s">
        <v>93</v>
      </c>
      <c r="F23" s="3"/>
      <c r="G23" s="1"/>
      <c r="H23" s="59">
        <v>14</v>
      </c>
      <c r="I23" s="3">
        <f t="shared" si="0"/>
        <v>70</v>
      </c>
      <c r="J23" s="3"/>
    </row>
    <row r="24" spans="1:10" ht="30" customHeight="1" x14ac:dyDescent="0.25">
      <c r="A24" s="41">
        <v>22</v>
      </c>
      <c r="B24" s="29">
        <v>89</v>
      </c>
      <c r="C24" s="32">
        <v>35</v>
      </c>
      <c r="D24" s="29" t="s">
        <v>9</v>
      </c>
      <c r="E24" s="30" t="s">
        <v>94</v>
      </c>
      <c r="F24" s="3"/>
      <c r="G24" s="1"/>
      <c r="H24" s="59">
        <v>18</v>
      </c>
      <c r="I24" s="3">
        <f t="shared" si="0"/>
        <v>630</v>
      </c>
      <c r="J24" s="3"/>
    </row>
    <row r="25" spans="1:10" ht="30" customHeight="1" x14ac:dyDescent="0.25">
      <c r="A25" s="41">
        <v>23</v>
      </c>
      <c r="B25" s="29">
        <v>90</v>
      </c>
      <c r="C25" s="32">
        <v>5</v>
      </c>
      <c r="D25" s="29" t="s">
        <v>9</v>
      </c>
      <c r="E25" s="30" t="s">
        <v>95</v>
      </c>
      <c r="F25" s="3"/>
      <c r="G25" s="1"/>
      <c r="H25" s="59">
        <v>19.989999999999998</v>
      </c>
      <c r="I25" s="3">
        <f t="shared" si="0"/>
        <v>99.949999999999989</v>
      </c>
      <c r="J25" s="3"/>
    </row>
    <row r="26" spans="1:10" ht="30" customHeight="1" x14ac:dyDescent="0.25">
      <c r="A26" s="41">
        <v>24</v>
      </c>
      <c r="B26" s="29">
        <v>91</v>
      </c>
      <c r="C26" s="32">
        <v>15</v>
      </c>
      <c r="D26" s="29" t="s">
        <v>9</v>
      </c>
      <c r="E26" s="30" t="s">
        <v>96</v>
      </c>
      <c r="F26" s="3"/>
      <c r="G26" s="1"/>
      <c r="H26" s="59">
        <v>28.91</v>
      </c>
      <c r="I26" s="3">
        <f t="shared" si="0"/>
        <v>433.65</v>
      </c>
      <c r="J26" s="3"/>
    </row>
    <row r="27" spans="1:10" ht="30" customHeight="1" x14ac:dyDescent="0.25">
      <c r="A27" s="41">
        <v>25</v>
      </c>
      <c r="B27" s="29">
        <v>92</v>
      </c>
      <c r="C27" s="32">
        <v>5</v>
      </c>
      <c r="D27" s="29" t="s">
        <v>9</v>
      </c>
      <c r="E27" s="30" t="s">
        <v>97</v>
      </c>
      <c r="F27" s="3"/>
      <c r="G27" s="1"/>
      <c r="H27" s="59">
        <v>9</v>
      </c>
      <c r="I27" s="3">
        <f t="shared" si="0"/>
        <v>45</v>
      </c>
      <c r="J27" s="3"/>
    </row>
    <row r="28" spans="1:10" ht="30" customHeight="1" x14ac:dyDescent="0.25">
      <c r="A28" s="41">
        <v>26</v>
      </c>
      <c r="B28" s="29">
        <v>93</v>
      </c>
      <c r="C28" s="32">
        <v>8</v>
      </c>
      <c r="D28" s="29" t="s">
        <v>9</v>
      </c>
      <c r="E28" s="30" t="s">
        <v>98</v>
      </c>
      <c r="F28" s="3"/>
      <c r="G28" s="1"/>
      <c r="H28" s="59">
        <v>9</v>
      </c>
      <c r="I28" s="3">
        <f t="shared" si="0"/>
        <v>72</v>
      </c>
      <c r="J28" s="3"/>
    </row>
    <row r="29" spans="1:10" ht="30" customHeight="1" x14ac:dyDescent="0.25">
      <c r="A29" s="41">
        <v>27</v>
      </c>
      <c r="B29" s="29">
        <v>94</v>
      </c>
      <c r="C29" s="32">
        <v>100</v>
      </c>
      <c r="D29" s="29" t="s">
        <v>9</v>
      </c>
      <c r="E29" s="30" t="s">
        <v>99</v>
      </c>
      <c r="F29" s="3"/>
      <c r="G29" s="1"/>
      <c r="H29" s="59">
        <v>5.8</v>
      </c>
      <c r="I29" s="3">
        <f t="shared" si="0"/>
        <v>580</v>
      </c>
      <c r="J29" s="3"/>
    </row>
    <row r="30" spans="1:10" ht="30" customHeight="1" x14ac:dyDescent="0.25">
      <c r="A30" s="41">
        <v>28</v>
      </c>
      <c r="B30" s="29">
        <v>95</v>
      </c>
      <c r="C30" s="32">
        <v>25</v>
      </c>
      <c r="D30" s="29" t="s">
        <v>9</v>
      </c>
      <c r="E30" s="30" t="s">
        <v>100</v>
      </c>
      <c r="F30" s="3"/>
      <c r="G30" s="1"/>
      <c r="H30" s="59">
        <v>5.8</v>
      </c>
      <c r="I30" s="3">
        <f t="shared" si="0"/>
        <v>145</v>
      </c>
      <c r="J30" s="3"/>
    </row>
    <row r="31" spans="1:10" ht="30" customHeight="1" x14ac:dyDescent="0.25">
      <c r="A31" s="41">
        <v>29</v>
      </c>
      <c r="B31" s="29">
        <v>96</v>
      </c>
      <c r="C31" s="32">
        <v>16</v>
      </c>
      <c r="D31" s="29" t="s">
        <v>9</v>
      </c>
      <c r="E31" s="30" t="s">
        <v>101</v>
      </c>
      <c r="F31" s="3"/>
      <c r="G31" s="1"/>
      <c r="H31" s="59">
        <v>14.29</v>
      </c>
      <c r="I31" s="3">
        <f t="shared" si="0"/>
        <v>228.64</v>
      </c>
      <c r="J31" s="3"/>
    </row>
    <row r="32" spans="1:10" ht="30" customHeight="1" x14ac:dyDescent="0.25">
      <c r="A32" s="41">
        <v>30</v>
      </c>
      <c r="B32" s="29">
        <v>97</v>
      </c>
      <c r="C32" s="32">
        <v>10</v>
      </c>
      <c r="D32" s="29" t="s">
        <v>9</v>
      </c>
      <c r="E32" s="30" t="s">
        <v>102</v>
      </c>
      <c r="F32" s="3"/>
      <c r="G32" s="1"/>
      <c r="H32" s="59">
        <v>5.8</v>
      </c>
      <c r="I32" s="3">
        <f>H32*C32</f>
        <v>58</v>
      </c>
      <c r="J32" s="3"/>
    </row>
    <row r="33" spans="1:10" ht="30" customHeight="1" x14ac:dyDescent="0.25">
      <c r="A33" s="41"/>
      <c r="B33" s="29"/>
      <c r="C33" s="32"/>
      <c r="D33" s="29"/>
      <c r="E33" s="87" t="s">
        <v>204</v>
      </c>
      <c r="F33" s="3"/>
      <c r="G33" s="1"/>
      <c r="H33" s="3"/>
      <c r="I33" s="88">
        <f>SUM(I3:I32)</f>
        <v>5425.74</v>
      </c>
      <c r="J33" s="3"/>
    </row>
    <row r="34" spans="1:10" ht="30" customHeight="1" x14ac:dyDescent="0.25">
      <c r="A34" s="41"/>
      <c r="B34" s="29"/>
      <c r="C34" s="32"/>
      <c r="D34" s="29"/>
      <c r="E34" s="30"/>
      <c r="F34" s="3"/>
      <c r="G34" s="1"/>
      <c r="H34" s="3"/>
      <c r="I34" s="3"/>
      <c r="J34" s="3"/>
    </row>
    <row r="35" spans="1:10" ht="39.950000000000003" customHeight="1" x14ac:dyDescent="0.25">
      <c r="C35" s="5"/>
      <c r="D35" s="5"/>
      <c r="E35" s="24" t="s">
        <v>191</v>
      </c>
    </row>
    <row r="36" spans="1:10" ht="39.950000000000003" customHeight="1" x14ac:dyDescent="0.25"/>
    <row r="37" spans="1:10" ht="39.950000000000003" customHeight="1" x14ac:dyDescent="0.25"/>
    <row r="38" spans="1:10" ht="39.950000000000003" customHeight="1" x14ac:dyDescent="0.25"/>
    <row r="39" spans="1:10" ht="39.950000000000003" customHeight="1" x14ac:dyDescent="0.25"/>
    <row r="40" spans="1:10" ht="39.950000000000003" customHeight="1" x14ac:dyDescent="0.25"/>
    <row r="41" spans="1:10" ht="39.950000000000003" customHeight="1" x14ac:dyDescent="0.25"/>
    <row r="42" spans="1:10" ht="39.950000000000003" customHeight="1" x14ac:dyDescent="0.25"/>
    <row r="43" spans="1:10" ht="39.950000000000003" customHeight="1" x14ac:dyDescent="0.25"/>
    <row r="44" spans="1:10" ht="39.950000000000003" customHeight="1" x14ac:dyDescent="0.25"/>
    <row r="45" spans="1:10" ht="39.950000000000003" customHeight="1" x14ac:dyDescent="0.25"/>
    <row r="46" spans="1:10" ht="39.950000000000003" customHeight="1" x14ac:dyDescent="0.25"/>
    <row r="47" spans="1:10" ht="39.950000000000003" customHeight="1" x14ac:dyDescent="0.25"/>
    <row r="48" spans="1:10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39.950000000000003" customHeight="1" x14ac:dyDescent="0.25"/>
    <row r="56" ht="39.950000000000003" customHeight="1" x14ac:dyDescent="0.25"/>
    <row r="57" ht="39.950000000000003" customHeight="1" x14ac:dyDescent="0.25"/>
    <row r="58" ht="39.950000000000003" customHeight="1" x14ac:dyDescent="0.25"/>
    <row r="59" ht="39.950000000000003" customHeight="1" x14ac:dyDescent="0.25"/>
    <row r="60" ht="39.950000000000003" customHeight="1" x14ac:dyDescent="0.25"/>
    <row r="61" ht="39.950000000000003" customHeight="1" x14ac:dyDescent="0.25"/>
    <row r="62" ht="39.950000000000003" customHeight="1" x14ac:dyDescent="0.25"/>
    <row r="63" ht="39.950000000000003" customHeight="1" x14ac:dyDescent="0.25"/>
    <row r="64" ht="39.950000000000003" customHeight="1" x14ac:dyDescent="0.25"/>
    <row r="65" ht="39.950000000000003" customHeight="1" x14ac:dyDescent="0.25"/>
    <row r="66" ht="39.950000000000003" customHeight="1" x14ac:dyDescent="0.25"/>
  </sheetData>
  <mergeCells count="1">
    <mergeCell ref="F1:J1"/>
  </mergeCells>
  <printOptions gridLine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 Jan Bid Results</vt:lpstr>
      <vt:lpstr>KSS</vt:lpstr>
      <vt:lpstr>Nichols</vt:lpstr>
      <vt:lpstr>Grainger</vt:lpstr>
      <vt:lpstr>PB Gast-Allied</vt:lpstr>
      <vt:lpstr>Miner</vt:lpstr>
      <vt:lpstr>'Gen Jan Bid Results'!Print_Area</vt:lpstr>
      <vt:lpstr>'Gen Jan Bid Results'!Print_Titles</vt:lpstr>
      <vt:lpstr>Miner!Print_Titles</vt:lpstr>
      <vt:lpstr>Nichols!Print_Titles</vt:lpstr>
      <vt:lpstr>'PB Gast-Allied'!Print_Titles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Rhodes-Sorrelle</dc:creator>
  <cp:lastModifiedBy>Valerie Rhodes-Sorrelle</cp:lastModifiedBy>
  <cp:lastPrinted>2016-12-09T19:15:30Z</cp:lastPrinted>
  <dcterms:created xsi:type="dcterms:W3CDTF">2015-10-16T19:36:52Z</dcterms:created>
  <dcterms:modified xsi:type="dcterms:W3CDTF">2016-12-09T20:32:27Z</dcterms:modified>
</cp:coreProperties>
</file>